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bookViews>
  <sheets>
    <sheet name="附件2.家庭医生医保签约服务包服务内容" sheetId="6" r:id="rId1"/>
    <sheet name="医保普通包 " sheetId="5" state="hidden" r:id="rId2"/>
    <sheet name="医保特病包" sheetId="1" state="hidden" r:id="rId3"/>
    <sheet name="1" sheetId="2" state="hidden" r:id="rId4"/>
    <sheet name="2022-2023年两病费用情况" sheetId="4"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<sst xmlns="http://schemas.openxmlformats.org/spreadsheetml/2006/main" count="260" uniqueCount="139">
  <si>
    <r>
      <rPr>
        <sz val="14"/>
        <color theme="1"/>
        <rFont val="黑体"/>
        <charset val="134"/>
      </rPr>
      <t>附件</t>
    </r>
    <r>
      <rPr>
        <sz val="14"/>
        <color theme="1"/>
        <rFont val="黑体"/>
        <charset val="134"/>
      </rPr>
      <t>2</t>
    </r>
  </si>
  <si>
    <t>广安市“两病”人群家庭医生医保签约服务包内容及付费标准</t>
  </si>
  <si>
    <t>服务包类别及适用对象</t>
  </si>
  <si>
    <t>服务项目及内容</t>
  </si>
  <si>
    <t>医保服务包签约付费标准</t>
  </si>
  <si>
    <t>日常健康管理服务</t>
  </si>
  <si>
    <t>治疗及药物保障</t>
  </si>
  <si>
    <t>实验室检查检验项目</t>
  </si>
  <si>
    <r>
      <rPr>
        <sz val="10"/>
        <color theme="1"/>
        <rFont val="方正仿宋_GBK"/>
        <charset val="134"/>
      </rPr>
      <t>普通医保服务包（</t>
    </r>
    <r>
      <rPr>
        <sz val="10"/>
        <color theme="1"/>
        <rFont val="Times New Roman"/>
        <charset val="0"/>
      </rPr>
      <t>A</t>
    </r>
    <r>
      <rPr>
        <sz val="10"/>
        <color theme="1"/>
        <rFont val="方正仿宋_GBK"/>
        <charset val="134"/>
      </rPr>
      <t>包）</t>
    </r>
  </si>
  <si>
    <r>
      <rPr>
        <sz val="10"/>
        <color theme="1"/>
        <rFont val="方正仿宋_GBK"/>
        <charset val="134"/>
      </rPr>
      <t>纳入管理的高血压患者人群</t>
    </r>
  </si>
  <si>
    <r>
      <rPr>
        <sz val="10"/>
        <color theme="1"/>
        <rFont val="Times New Roman"/>
        <charset val="0"/>
      </rPr>
      <t>1.</t>
    </r>
    <r>
      <rPr>
        <sz val="10"/>
        <color theme="1"/>
        <rFont val="方正仿宋_GBK"/>
        <charset val="134"/>
      </rPr>
      <t>建立健康档案。包括个人基本信息、健康体检、重点人群健康管理记录和其他医疗卫生服务记录，每年</t>
    </r>
    <r>
      <rPr>
        <sz val="10"/>
        <color theme="1"/>
        <rFont val="Times New Roman"/>
        <charset val="0"/>
      </rPr>
      <t>1</t>
    </r>
    <r>
      <rPr>
        <sz val="10"/>
        <color theme="1"/>
        <rFont val="方正仿宋_GBK"/>
        <charset val="134"/>
      </rPr>
      <t>次测体温、脉搏、呼吸、血压、体重、腰围、皮肤、浅表淋巴结、肺部、心脏、腹部等常规检查。</t>
    </r>
    <r>
      <rPr>
        <sz val="10"/>
        <color theme="1"/>
        <rFont val="Times New Roman"/>
        <charset val="0"/>
      </rPr>
      <t xml:space="preserve">
2.</t>
    </r>
    <r>
      <rPr>
        <sz val="10"/>
        <color theme="1"/>
        <rFont val="方正仿宋_GBK"/>
        <charset val="134"/>
      </rPr>
      <t>面对面随访并提供健康咨询服务。测量血压并评估是否存在危急情况，紧急转诊者</t>
    </r>
    <r>
      <rPr>
        <sz val="10"/>
        <color theme="1"/>
        <rFont val="Times New Roman"/>
        <charset val="0"/>
      </rPr>
      <t>2</t>
    </r>
    <r>
      <rPr>
        <sz val="10"/>
        <color theme="1"/>
        <rFont val="方正仿宋_GBK"/>
        <charset val="134"/>
      </rPr>
      <t>周内主动随访转诊情况；不需要紧急转诊者询问两次随访期间的症状；测量体重、心率、计算体质指数（</t>
    </r>
    <r>
      <rPr>
        <sz val="10"/>
        <color theme="1"/>
        <rFont val="Times New Roman"/>
        <charset val="0"/>
      </rPr>
      <t>BMI</t>
    </r>
    <r>
      <rPr>
        <sz val="10"/>
        <color theme="1"/>
        <rFont val="方正仿宋_GBK"/>
        <charset val="134"/>
      </rPr>
      <t>）；询问疾病情况和生活方式；了解和指导服药情况。</t>
    </r>
    <r>
      <rPr>
        <sz val="10"/>
        <color theme="1"/>
        <rFont val="Times New Roman"/>
        <charset val="0"/>
      </rPr>
      <t xml:space="preserve">
3.</t>
    </r>
    <r>
      <rPr>
        <sz val="10"/>
        <color theme="1"/>
        <rFont val="方正仿宋_GBK"/>
        <charset val="134"/>
      </rPr>
      <t>评估及干预。根据评估结果实施分类干预；指导或建议符合条件的服务对象申报基本医疗保险门诊特殊疾病或门诊用药保障。</t>
    </r>
    <r>
      <rPr>
        <sz val="10"/>
        <color theme="1"/>
        <rFont val="Times New Roman"/>
        <charset val="0"/>
      </rPr>
      <t xml:space="preserve">
4.</t>
    </r>
    <r>
      <rPr>
        <sz val="10"/>
        <color theme="1"/>
        <rFont val="方正仿宋_GBK"/>
        <charset val="134"/>
      </rPr>
      <t>根据病情需要，提供上级医疗机构绿色就诊、转诊服务。</t>
    </r>
  </si>
  <si>
    <t>根据患者情况，提供四川省“两病”门诊用药名单范围内的治疗药物保障。</t>
  </si>
  <si>
    <r>
      <rPr>
        <b/>
        <sz val="10"/>
        <color rgb="FF000000"/>
        <rFont val="方正仿宋_GBK"/>
        <charset val="134"/>
      </rPr>
      <t>每年</t>
    </r>
    <r>
      <rPr>
        <b/>
        <sz val="10"/>
        <color theme="1"/>
        <rFont val="Times New Roman"/>
        <charset val="0"/>
      </rPr>
      <t>1</t>
    </r>
    <r>
      <rPr>
        <b/>
        <sz val="10"/>
        <color rgb="FF000000"/>
        <rFont val="方正仿宋_GBK"/>
        <charset val="134"/>
      </rPr>
      <t>次：</t>
    </r>
    <r>
      <rPr>
        <sz val="10"/>
        <color theme="1"/>
        <rFont val="方正仿宋_GBK"/>
        <charset val="134"/>
      </rPr>
      <t>尿常规、肝功能、肾功能、血电解质（钾、钠、氯）、心电图、血脂。</t>
    </r>
  </si>
  <si>
    <r>
      <rPr>
        <sz val="10"/>
        <color theme="1"/>
        <rFont val="Times New Roman"/>
        <charset val="0"/>
      </rPr>
      <t>150</t>
    </r>
    <r>
      <rPr>
        <sz val="10"/>
        <color indexed="8"/>
        <rFont val="方正仿宋_GBK"/>
        <charset val="134"/>
      </rPr>
      <t>元</t>
    </r>
    <r>
      <rPr>
        <sz val="10"/>
        <color theme="1"/>
        <rFont val="Times New Roman"/>
        <charset val="0"/>
      </rPr>
      <t>/</t>
    </r>
    <r>
      <rPr>
        <sz val="10"/>
        <color indexed="8"/>
        <rFont val="方正仿宋_GBK"/>
        <charset val="134"/>
      </rPr>
      <t>人</t>
    </r>
    <r>
      <rPr>
        <sz val="10"/>
        <color theme="1"/>
        <rFont val="Times New Roman"/>
        <charset val="0"/>
      </rPr>
      <t>/</t>
    </r>
    <r>
      <rPr>
        <sz val="10"/>
        <color indexed="8"/>
        <rFont val="方正仿宋_GBK"/>
        <charset val="134"/>
      </rPr>
      <t>年</t>
    </r>
    <r>
      <rPr>
        <sz val="10"/>
        <color theme="1"/>
        <rFont val="Times New Roman"/>
        <charset val="0"/>
      </rPr>
      <t xml:space="preserve">
</t>
    </r>
    <r>
      <rPr>
        <sz val="10"/>
        <color indexed="8"/>
        <rFont val="方正仿宋_GBK"/>
        <charset val="134"/>
      </rPr>
      <t>（医保支付</t>
    </r>
    <r>
      <rPr>
        <sz val="10"/>
        <color theme="1"/>
        <rFont val="Times New Roman"/>
        <charset val="0"/>
      </rPr>
      <t>135</t>
    </r>
    <r>
      <rPr>
        <sz val="10"/>
        <color indexed="8"/>
        <rFont val="方正仿宋_GBK"/>
        <charset val="134"/>
      </rPr>
      <t>元、个人支付</t>
    </r>
    <r>
      <rPr>
        <sz val="10"/>
        <color theme="1"/>
        <rFont val="Times New Roman"/>
        <charset val="0"/>
      </rPr>
      <t>15</t>
    </r>
    <r>
      <rPr>
        <sz val="10"/>
        <color indexed="8"/>
        <rFont val="方正仿宋_GBK"/>
        <charset val="134"/>
      </rPr>
      <t>元）</t>
    </r>
  </si>
  <si>
    <r>
      <rPr>
        <sz val="10"/>
        <color theme="1"/>
        <rFont val="方正仿宋_GBK"/>
        <charset val="134"/>
      </rPr>
      <t>纳入管理的糖尿病患者人群</t>
    </r>
  </si>
  <si>
    <r>
      <rPr>
        <b/>
        <sz val="10"/>
        <color indexed="8"/>
        <rFont val="方正仿宋_GBK"/>
        <charset val="134"/>
      </rPr>
      <t>每年</t>
    </r>
    <r>
      <rPr>
        <b/>
        <sz val="10"/>
        <color theme="1"/>
        <rFont val="Times New Roman"/>
        <charset val="0"/>
      </rPr>
      <t>1</t>
    </r>
    <r>
      <rPr>
        <b/>
        <sz val="10"/>
        <color indexed="8"/>
        <rFont val="方正仿宋_GBK"/>
        <charset val="134"/>
      </rPr>
      <t>次：</t>
    </r>
    <r>
      <rPr>
        <sz val="10"/>
        <color theme="1"/>
        <rFont val="方正仿宋_GBK"/>
        <charset val="134"/>
      </rPr>
      <t>眼底检查、血脂、肝功能、肾功能；</t>
    </r>
    <r>
      <rPr>
        <sz val="10"/>
        <color theme="1"/>
        <rFont val="Times New Roman"/>
        <charset val="0"/>
      </rPr>
      <t xml:space="preserve">
</t>
    </r>
    <r>
      <rPr>
        <b/>
        <sz val="10"/>
        <color indexed="8"/>
        <rFont val="方正仿宋_GBK"/>
        <charset val="134"/>
      </rPr>
      <t>每年</t>
    </r>
    <r>
      <rPr>
        <b/>
        <sz val="10"/>
        <color theme="1"/>
        <rFont val="Times New Roman"/>
        <charset val="0"/>
      </rPr>
      <t>2</t>
    </r>
    <r>
      <rPr>
        <b/>
        <sz val="10"/>
        <color indexed="8"/>
        <rFont val="方正仿宋_GBK"/>
        <charset val="134"/>
      </rPr>
      <t>次：</t>
    </r>
    <r>
      <rPr>
        <b/>
        <sz val="10"/>
        <color theme="1"/>
        <rFont val="Times New Roman"/>
        <charset val="0"/>
      </rPr>
      <t xml:space="preserve">  </t>
    </r>
    <r>
      <rPr>
        <sz val="10"/>
        <color theme="1"/>
        <rFont val="方正仿宋_GBK"/>
        <charset val="134"/>
      </rPr>
      <t>糖化血红蛋白。</t>
    </r>
  </si>
  <si>
    <r>
      <rPr>
        <sz val="10"/>
        <color theme="1"/>
        <rFont val="Times New Roman"/>
        <charset val="0"/>
      </rPr>
      <t>200</t>
    </r>
    <r>
      <rPr>
        <sz val="10"/>
        <color theme="1"/>
        <rFont val="方正仿宋_GBK"/>
        <charset val="134"/>
      </rPr>
      <t>元</t>
    </r>
    <r>
      <rPr>
        <sz val="10"/>
        <color theme="1"/>
        <rFont val="Times New Roman"/>
        <charset val="0"/>
      </rPr>
      <t>/</t>
    </r>
    <r>
      <rPr>
        <sz val="10"/>
        <color theme="1"/>
        <rFont val="方正仿宋_GBK"/>
        <charset val="134"/>
      </rPr>
      <t>人</t>
    </r>
    <r>
      <rPr>
        <sz val="10"/>
        <color theme="1"/>
        <rFont val="Times New Roman"/>
        <charset val="0"/>
      </rPr>
      <t>/</t>
    </r>
    <r>
      <rPr>
        <sz val="10"/>
        <color theme="1"/>
        <rFont val="方正仿宋_GBK"/>
        <charset val="134"/>
      </rPr>
      <t>年</t>
    </r>
    <r>
      <rPr>
        <sz val="10"/>
        <color theme="1"/>
        <rFont val="Times New Roman"/>
        <charset val="0"/>
      </rPr>
      <t xml:space="preserve">
</t>
    </r>
    <r>
      <rPr>
        <sz val="10"/>
        <color theme="1"/>
        <rFont val="方正仿宋_GBK"/>
        <charset val="134"/>
      </rPr>
      <t>（医保支付</t>
    </r>
    <r>
      <rPr>
        <sz val="10"/>
        <color theme="1"/>
        <rFont val="Times New Roman"/>
        <charset val="0"/>
      </rPr>
      <t>180</t>
    </r>
    <r>
      <rPr>
        <sz val="10"/>
        <color theme="1"/>
        <rFont val="方正仿宋_GBK"/>
        <charset val="134"/>
      </rPr>
      <t>元、个人支付</t>
    </r>
    <r>
      <rPr>
        <sz val="10"/>
        <color theme="1"/>
        <rFont val="Times New Roman"/>
        <charset val="0"/>
      </rPr>
      <t>20</t>
    </r>
    <r>
      <rPr>
        <sz val="10"/>
        <color theme="1"/>
        <rFont val="方正仿宋_GBK"/>
        <charset val="134"/>
      </rPr>
      <t>元）</t>
    </r>
  </si>
  <si>
    <r>
      <rPr>
        <sz val="10"/>
        <color theme="1"/>
        <rFont val="方正仿宋_GBK"/>
        <charset val="134"/>
      </rPr>
      <t>纳入管理的同时患高血压、糖尿病的患者人群</t>
    </r>
  </si>
  <si>
    <r>
      <rPr>
        <b/>
        <sz val="10"/>
        <color rgb="FF000000"/>
        <rFont val="方正仿宋_GBK"/>
        <charset val="134"/>
      </rPr>
      <t>每年</t>
    </r>
    <r>
      <rPr>
        <b/>
        <sz val="10"/>
        <color theme="1"/>
        <rFont val="Times New Roman"/>
        <charset val="0"/>
      </rPr>
      <t>1</t>
    </r>
    <r>
      <rPr>
        <b/>
        <sz val="10"/>
        <color rgb="FF000000"/>
        <rFont val="方正仿宋_GBK"/>
        <charset val="134"/>
      </rPr>
      <t>次：</t>
    </r>
    <r>
      <rPr>
        <sz val="10"/>
        <color theme="1"/>
        <rFont val="方正仿宋_GBK"/>
        <charset val="134"/>
      </rPr>
      <t>尿常规、肝功能、肾功能、血电解质（钾、钠、氯）、心电图、血脂、眼底检查；</t>
    </r>
    <r>
      <rPr>
        <sz val="10"/>
        <color theme="1"/>
        <rFont val="Times New Roman"/>
        <charset val="0"/>
      </rPr>
      <t xml:space="preserve">
</t>
    </r>
    <r>
      <rPr>
        <b/>
        <sz val="10"/>
        <color rgb="FF000000"/>
        <rFont val="方正仿宋_GBK"/>
        <charset val="134"/>
      </rPr>
      <t>每年</t>
    </r>
    <r>
      <rPr>
        <b/>
        <sz val="10"/>
        <color theme="1"/>
        <rFont val="Times New Roman"/>
        <charset val="0"/>
      </rPr>
      <t>2</t>
    </r>
    <r>
      <rPr>
        <b/>
        <sz val="10"/>
        <color rgb="FF000000"/>
        <rFont val="方正仿宋_GBK"/>
        <charset val="134"/>
      </rPr>
      <t>次：</t>
    </r>
    <r>
      <rPr>
        <sz val="10"/>
        <color theme="1"/>
        <rFont val="方正仿宋_GBK"/>
        <charset val="134"/>
      </rPr>
      <t>糖化血红蛋白。</t>
    </r>
  </si>
  <si>
    <r>
      <rPr>
        <sz val="10"/>
        <color theme="1"/>
        <rFont val="Times New Roman"/>
        <charset val="0"/>
      </rPr>
      <t>300</t>
    </r>
    <r>
      <rPr>
        <sz val="10"/>
        <color theme="1"/>
        <rFont val="方正仿宋_GBK"/>
        <charset val="134"/>
      </rPr>
      <t>元</t>
    </r>
    <r>
      <rPr>
        <sz val="10"/>
        <color theme="1"/>
        <rFont val="Times New Roman"/>
        <charset val="0"/>
      </rPr>
      <t>/</t>
    </r>
    <r>
      <rPr>
        <sz val="10"/>
        <color theme="1"/>
        <rFont val="方正仿宋_GBK"/>
        <charset val="134"/>
      </rPr>
      <t>人</t>
    </r>
    <r>
      <rPr>
        <sz val="10"/>
        <color theme="1"/>
        <rFont val="Times New Roman"/>
        <charset val="0"/>
      </rPr>
      <t>/</t>
    </r>
    <r>
      <rPr>
        <sz val="10"/>
        <color theme="1"/>
        <rFont val="方正仿宋_GBK"/>
        <charset val="134"/>
      </rPr>
      <t>年</t>
    </r>
    <r>
      <rPr>
        <sz val="10"/>
        <color theme="1"/>
        <rFont val="Times New Roman"/>
        <charset val="0"/>
      </rPr>
      <t xml:space="preserve">
</t>
    </r>
    <r>
      <rPr>
        <sz val="10"/>
        <color theme="1"/>
        <rFont val="方正仿宋_GBK"/>
        <charset val="134"/>
      </rPr>
      <t>（医保支付</t>
    </r>
    <r>
      <rPr>
        <sz val="10"/>
        <color theme="1"/>
        <rFont val="Times New Roman"/>
        <charset val="0"/>
      </rPr>
      <t>270</t>
    </r>
    <r>
      <rPr>
        <sz val="10"/>
        <color theme="1"/>
        <rFont val="方正仿宋_GBK"/>
        <charset val="134"/>
      </rPr>
      <t>元、个人支付</t>
    </r>
    <r>
      <rPr>
        <sz val="10"/>
        <color theme="1"/>
        <rFont val="Times New Roman"/>
        <charset val="0"/>
      </rPr>
      <t>30</t>
    </r>
    <r>
      <rPr>
        <sz val="10"/>
        <color theme="1"/>
        <rFont val="方正仿宋_GBK"/>
        <charset val="134"/>
      </rPr>
      <t>元）</t>
    </r>
  </si>
  <si>
    <r>
      <rPr>
        <sz val="10"/>
        <color theme="1"/>
        <rFont val="方正仿宋_GBK"/>
        <charset val="134"/>
      </rPr>
      <t>特病医保服务包（</t>
    </r>
    <r>
      <rPr>
        <sz val="10"/>
        <color theme="1"/>
        <rFont val="Times New Roman"/>
        <charset val="0"/>
      </rPr>
      <t>B</t>
    </r>
    <r>
      <rPr>
        <sz val="10"/>
        <color theme="1"/>
        <rFont val="方正仿宋_GBK"/>
        <charset val="134"/>
      </rPr>
      <t>包）</t>
    </r>
  </si>
  <si>
    <r>
      <rPr>
        <sz val="10"/>
        <color theme="1"/>
        <rFont val="方正仿宋_GBK"/>
        <charset val="134"/>
      </rPr>
      <t>纳入城乡居民和职工基本医疗保险门诊慢性病管理的高血压</t>
    </r>
    <r>
      <rPr>
        <sz val="10"/>
        <color theme="1"/>
        <rFont val="Times New Roman"/>
        <charset val="0"/>
      </rPr>
      <t>2</t>
    </r>
    <r>
      <rPr>
        <sz val="10"/>
        <color theme="1"/>
        <rFont val="方正仿宋_GBK"/>
        <charset val="134"/>
      </rPr>
      <t>级及以上（高血压性心脏病）人群</t>
    </r>
  </si>
  <si>
    <t>根据患者情况，提供该疾病门诊治疗及所需的药物保障。</t>
  </si>
  <si>
    <r>
      <rPr>
        <b/>
        <sz val="10"/>
        <color rgb="FF000000"/>
        <rFont val="方正仿宋_GBK"/>
        <charset val="134"/>
      </rPr>
      <t>每年</t>
    </r>
    <r>
      <rPr>
        <b/>
        <sz val="10"/>
        <color theme="1"/>
        <rFont val="Times New Roman"/>
        <charset val="0"/>
      </rPr>
      <t>1</t>
    </r>
    <r>
      <rPr>
        <b/>
        <sz val="10"/>
        <color rgb="FF000000"/>
        <rFont val="方正仿宋_GBK"/>
        <charset val="134"/>
      </rPr>
      <t>次：</t>
    </r>
    <r>
      <rPr>
        <sz val="10"/>
        <color theme="1"/>
        <rFont val="方正仿宋_GBK"/>
        <charset val="134"/>
      </rPr>
      <t>血常规、尿常规、血电解质（钾、钠、氯）、血脂、肝功能、肾功能、眼底检查、胸部</t>
    </r>
    <r>
      <rPr>
        <sz val="10"/>
        <color theme="1"/>
        <rFont val="Times New Roman"/>
        <charset val="0"/>
      </rPr>
      <t>X</t>
    </r>
    <r>
      <rPr>
        <sz val="10"/>
        <color theme="1"/>
        <rFont val="方正仿宋_GBK"/>
        <charset val="134"/>
      </rPr>
      <t>线、血糖、尿微量蛋白、心脏彩超。</t>
    </r>
  </si>
  <si>
    <r>
      <rPr>
        <sz val="10"/>
        <color theme="1"/>
        <rFont val="Times New Roman"/>
        <charset val="0"/>
      </rPr>
      <t>800</t>
    </r>
    <r>
      <rPr>
        <sz val="10"/>
        <color indexed="8"/>
        <rFont val="方正仿宋_GBK"/>
        <charset val="134"/>
      </rPr>
      <t>元</t>
    </r>
    <r>
      <rPr>
        <sz val="10"/>
        <color theme="1"/>
        <rFont val="Times New Roman"/>
        <charset val="0"/>
      </rPr>
      <t>/</t>
    </r>
    <r>
      <rPr>
        <sz val="10"/>
        <color indexed="8"/>
        <rFont val="方正仿宋_GBK"/>
        <charset val="134"/>
      </rPr>
      <t>人</t>
    </r>
    <r>
      <rPr>
        <sz val="10"/>
        <color theme="1"/>
        <rFont val="Times New Roman"/>
        <charset val="0"/>
      </rPr>
      <t>/</t>
    </r>
    <r>
      <rPr>
        <sz val="10"/>
        <color indexed="8"/>
        <rFont val="方正仿宋_GBK"/>
        <charset val="134"/>
      </rPr>
      <t>年</t>
    </r>
    <r>
      <rPr>
        <sz val="10"/>
        <color theme="1"/>
        <rFont val="Times New Roman"/>
        <charset val="0"/>
      </rPr>
      <t xml:space="preserve">
</t>
    </r>
    <r>
      <rPr>
        <sz val="10"/>
        <color indexed="8"/>
        <rFont val="方正仿宋_GBK"/>
        <charset val="134"/>
      </rPr>
      <t>（城乡居民医保支付</t>
    </r>
    <r>
      <rPr>
        <sz val="10"/>
        <color theme="1"/>
        <rFont val="Times New Roman"/>
        <charset val="0"/>
      </rPr>
      <t>720</t>
    </r>
    <r>
      <rPr>
        <sz val="10"/>
        <color indexed="8"/>
        <rFont val="方正仿宋_GBK"/>
        <charset val="134"/>
      </rPr>
      <t>元、个人支付</t>
    </r>
    <r>
      <rPr>
        <sz val="10"/>
        <color theme="1"/>
        <rFont val="Times New Roman"/>
        <charset val="0"/>
      </rPr>
      <t>80</t>
    </r>
    <r>
      <rPr>
        <sz val="10"/>
        <color indexed="8"/>
        <rFont val="方正仿宋_GBK"/>
        <charset val="134"/>
      </rPr>
      <t>元；职工医保支付</t>
    </r>
    <r>
      <rPr>
        <sz val="10"/>
        <color theme="1"/>
        <rFont val="Times New Roman"/>
        <charset val="0"/>
      </rPr>
      <t>760</t>
    </r>
    <r>
      <rPr>
        <sz val="10"/>
        <color indexed="8"/>
        <rFont val="方正仿宋_GBK"/>
        <charset val="134"/>
      </rPr>
      <t>元、个人支付</t>
    </r>
    <r>
      <rPr>
        <sz val="10"/>
        <color theme="1"/>
        <rFont val="Times New Roman"/>
        <charset val="0"/>
      </rPr>
      <t>40</t>
    </r>
    <r>
      <rPr>
        <sz val="10"/>
        <color indexed="8"/>
        <rFont val="方正仿宋_GBK"/>
        <charset val="134"/>
      </rPr>
      <t>元）</t>
    </r>
  </si>
  <si>
    <r>
      <rPr>
        <sz val="10"/>
        <color theme="1"/>
        <rFont val="方正仿宋_GBK"/>
        <charset val="134"/>
      </rPr>
      <t>纳入城乡居民和职工基本医疗保险门诊慢性病管理的糖尿病伴并发症人群</t>
    </r>
  </si>
  <si>
    <r>
      <rPr>
        <b/>
        <sz val="10"/>
        <color rgb="FF000000"/>
        <rFont val="方正仿宋_GBK"/>
        <charset val="134"/>
      </rPr>
      <t>每季度</t>
    </r>
    <r>
      <rPr>
        <b/>
        <sz val="10"/>
        <color theme="1"/>
        <rFont val="Times New Roman"/>
        <charset val="0"/>
      </rPr>
      <t>1</t>
    </r>
    <r>
      <rPr>
        <b/>
        <sz val="10"/>
        <color rgb="FF000000"/>
        <rFont val="方正仿宋_GBK"/>
        <charset val="134"/>
      </rPr>
      <t>次：</t>
    </r>
    <r>
      <rPr>
        <sz val="10"/>
        <color indexed="8"/>
        <rFont val="方正仿宋_GBK"/>
        <charset val="134"/>
      </rPr>
      <t>空腹血糖、</t>
    </r>
    <r>
      <rPr>
        <sz val="10"/>
        <color theme="1"/>
        <rFont val="方正仿宋_GBK"/>
        <charset val="134"/>
      </rPr>
      <t>糖化血红蛋白；</t>
    </r>
    <r>
      <rPr>
        <b/>
        <sz val="10"/>
        <color theme="1"/>
        <rFont val="Times New Roman"/>
        <charset val="0"/>
      </rPr>
      <t xml:space="preserve">
</t>
    </r>
    <r>
      <rPr>
        <b/>
        <sz val="10"/>
        <color rgb="FF000000"/>
        <rFont val="方正仿宋_GBK"/>
        <charset val="134"/>
      </rPr>
      <t>每年度</t>
    </r>
    <r>
      <rPr>
        <b/>
        <sz val="10"/>
        <color theme="1"/>
        <rFont val="Times New Roman"/>
        <charset val="0"/>
      </rPr>
      <t>1</t>
    </r>
    <r>
      <rPr>
        <b/>
        <sz val="10"/>
        <color rgb="FF000000"/>
        <rFont val="方正仿宋_GBK"/>
        <charset val="134"/>
      </rPr>
      <t>次：</t>
    </r>
    <r>
      <rPr>
        <sz val="10"/>
        <color theme="1"/>
        <rFont val="方正仿宋_GBK"/>
        <charset val="134"/>
      </rPr>
      <t>心电图、视力及眼底检查、尿常规，足弓动脉搏动、血脂、肝功能、肾功能、尿白蛋白、尿肌酐、周围神经病变检查。</t>
    </r>
  </si>
  <si>
    <r>
      <rPr>
        <sz val="10"/>
        <color theme="1"/>
        <rFont val="Times New Roman"/>
        <charset val="0"/>
      </rPr>
      <t>1000</t>
    </r>
    <r>
      <rPr>
        <sz val="10"/>
        <color indexed="8"/>
        <rFont val="方正仿宋_GBK"/>
        <charset val="134"/>
      </rPr>
      <t>元</t>
    </r>
    <r>
      <rPr>
        <sz val="10"/>
        <color theme="1"/>
        <rFont val="Times New Roman"/>
        <charset val="0"/>
      </rPr>
      <t>/</t>
    </r>
    <r>
      <rPr>
        <sz val="10"/>
        <color indexed="8"/>
        <rFont val="方正仿宋_GBK"/>
        <charset val="134"/>
      </rPr>
      <t>人</t>
    </r>
    <r>
      <rPr>
        <sz val="10"/>
        <color theme="1"/>
        <rFont val="Times New Roman"/>
        <charset val="0"/>
      </rPr>
      <t>/</t>
    </r>
    <r>
      <rPr>
        <sz val="10"/>
        <color indexed="8"/>
        <rFont val="方正仿宋_GBK"/>
        <charset val="134"/>
      </rPr>
      <t>年</t>
    </r>
    <r>
      <rPr>
        <sz val="10"/>
        <color theme="1"/>
        <rFont val="Times New Roman"/>
        <charset val="0"/>
      </rPr>
      <t xml:space="preserve">
</t>
    </r>
    <r>
      <rPr>
        <sz val="10"/>
        <color indexed="8"/>
        <rFont val="方正仿宋_GBK"/>
        <charset val="134"/>
      </rPr>
      <t>（城乡居民医保支付</t>
    </r>
    <r>
      <rPr>
        <sz val="10"/>
        <color theme="1"/>
        <rFont val="Times New Roman"/>
        <charset val="0"/>
      </rPr>
      <t>900</t>
    </r>
    <r>
      <rPr>
        <sz val="10"/>
        <color indexed="8"/>
        <rFont val="方正仿宋_GBK"/>
        <charset val="134"/>
      </rPr>
      <t>元、个人支付</t>
    </r>
    <r>
      <rPr>
        <sz val="10"/>
        <color theme="1"/>
        <rFont val="Times New Roman"/>
        <charset val="0"/>
      </rPr>
      <t>100</t>
    </r>
    <r>
      <rPr>
        <sz val="10"/>
        <color indexed="8"/>
        <rFont val="方正仿宋_GBK"/>
        <charset val="134"/>
      </rPr>
      <t>元；职工医保支付</t>
    </r>
    <r>
      <rPr>
        <sz val="10"/>
        <color theme="1"/>
        <rFont val="Times New Roman"/>
        <charset val="0"/>
      </rPr>
      <t>950</t>
    </r>
    <r>
      <rPr>
        <sz val="10"/>
        <color indexed="8"/>
        <rFont val="方正仿宋_GBK"/>
        <charset val="134"/>
      </rPr>
      <t>元、个人支付</t>
    </r>
    <r>
      <rPr>
        <sz val="10"/>
        <color theme="1"/>
        <rFont val="Times New Roman"/>
        <charset val="0"/>
      </rPr>
      <t>50</t>
    </r>
    <r>
      <rPr>
        <sz val="10"/>
        <color indexed="8"/>
        <rFont val="方正仿宋_GBK"/>
        <charset val="134"/>
      </rPr>
      <t>元）</t>
    </r>
  </si>
  <si>
    <r>
      <rPr>
        <sz val="10"/>
        <color theme="1"/>
        <rFont val="方正仿宋_GBK"/>
        <charset val="134"/>
      </rPr>
      <t>纳入城乡居民和职工基本医疗保险门诊慢性病管理的同时患高血压</t>
    </r>
    <r>
      <rPr>
        <sz val="10"/>
        <color theme="1"/>
        <rFont val="Times New Roman"/>
        <charset val="0"/>
      </rPr>
      <t>2</t>
    </r>
    <r>
      <rPr>
        <sz val="10"/>
        <color theme="1"/>
        <rFont val="方正仿宋_GBK"/>
        <charset val="134"/>
      </rPr>
      <t>级及以上（高血压性心脏病）、糖尿病伴并发症人群</t>
    </r>
  </si>
  <si>
    <r>
      <rPr>
        <b/>
        <sz val="10"/>
        <color rgb="FF000000"/>
        <rFont val="方正仿宋_GBK"/>
        <charset val="134"/>
      </rPr>
      <t>每季度</t>
    </r>
    <r>
      <rPr>
        <b/>
        <sz val="10"/>
        <color theme="1"/>
        <rFont val="Times New Roman"/>
        <charset val="0"/>
      </rPr>
      <t>1</t>
    </r>
    <r>
      <rPr>
        <b/>
        <sz val="10"/>
        <color rgb="FF000000"/>
        <rFont val="方正仿宋_GBK"/>
        <charset val="134"/>
      </rPr>
      <t>次：</t>
    </r>
    <r>
      <rPr>
        <sz val="10"/>
        <color indexed="8"/>
        <rFont val="方正仿宋_GBK"/>
        <charset val="134"/>
      </rPr>
      <t>空腹血糖、</t>
    </r>
    <r>
      <rPr>
        <sz val="10"/>
        <color theme="1"/>
        <rFont val="方正仿宋_GBK"/>
        <charset val="134"/>
      </rPr>
      <t>糖化血红蛋白；</t>
    </r>
    <r>
      <rPr>
        <b/>
        <sz val="10"/>
        <color theme="1"/>
        <rFont val="Times New Roman"/>
        <charset val="0"/>
      </rPr>
      <t xml:space="preserve">
</t>
    </r>
    <r>
      <rPr>
        <b/>
        <sz val="10"/>
        <color rgb="FF000000"/>
        <rFont val="方正仿宋_GBK"/>
        <charset val="134"/>
      </rPr>
      <t>每年度</t>
    </r>
    <r>
      <rPr>
        <b/>
        <sz val="10"/>
        <color theme="1"/>
        <rFont val="Times New Roman"/>
        <charset val="0"/>
      </rPr>
      <t>1</t>
    </r>
    <r>
      <rPr>
        <b/>
        <sz val="10"/>
        <color rgb="FF000000"/>
        <rFont val="方正仿宋_GBK"/>
        <charset val="134"/>
      </rPr>
      <t>次：</t>
    </r>
    <r>
      <rPr>
        <sz val="10"/>
        <color theme="1"/>
        <rFont val="方正仿宋_GBK"/>
        <charset val="134"/>
      </rPr>
      <t>血常规、尿常规、血电解质（钾、钠、氯）、视力及眼底检查、胸部X线、尿微量蛋白、足弓动脉搏动、血脂、肝功能、肾功能、尿白蛋白、尿肌酐、周围神经病变检查、心脏彩超。</t>
    </r>
  </si>
  <si>
    <r>
      <rPr>
        <sz val="10"/>
        <color theme="1"/>
        <rFont val="Times New Roman"/>
        <charset val="0"/>
      </rPr>
      <t>1500</t>
    </r>
    <r>
      <rPr>
        <sz val="10"/>
        <color indexed="8"/>
        <rFont val="方正仿宋_GBK"/>
        <charset val="134"/>
      </rPr>
      <t>元</t>
    </r>
    <r>
      <rPr>
        <sz val="10"/>
        <color theme="1"/>
        <rFont val="Times New Roman"/>
        <charset val="0"/>
      </rPr>
      <t>/</t>
    </r>
    <r>
      <rPr>
        <sz val="10"/>
        <color indexed="8"/>
        <rFont val="方正仿宋_GBK"/>
        <charset val="134"/>
      </rPr>
      <t>人</t>
    </r>
    <r>
      <rPr>
        <sz val="10"/>
        <color theme="1"/>
        <rFont val="Times New Roman"/>
        <charset val="0"/>
      </rPr>
      <t>/</t>
    </r>
    <r>
      <rPr>
        <sz val="10"/>
        <color indexed="8"/>
        <rFont val="方正仿宋_GBK"/>
        <charset val="134"/>
      </rPr>
      <t>年</t>
    </r>
    <r>
      <rPr>
        <sz val="10"/>
        <color theme="1"/>
        <rFont val="Times New Roman"/>
        <charset val="0"/>
      </rPr>
      <t xml:space="preserve">
</t>
    </r>
    <r>
      <rPr>
        <sz val="10"/>
        <color indexed="8"/>
        <rFont val="方正仿宋_GBK"/>
        <charset val="134"/>
      </rPr>
      <t>（城乡居民医保支付</t>
    </r>
    <r>
      <rPr>
        <sz val="10"/>
        <color theme="1"/>
        <rFont val="Times New Roman"/>
        <charset val="0"/>
      </rPr>
      <t>1350</t>
    </r>
    <r>
      <rPr>
        <sz val="10"/>
        <color indexed="8"/>
        <rFont val="方正仿宋_GBK"/>
        <charset val="134"/>
      </rPr>
      <t>元、个人支付</t>
    </r>
    <r>
      <rPr>
        <sz val="10"/>
        <color theme="1"/>
        <rFont val="Times New Roman"/>
        <charset val="0"/>
      </rPr>
      <t>150</t>
    </r>
    <r>
      <rPr>
        <sz val="10"/>
        <color indexed="8"/>
        <rFont val="方正仿宋_GBK"/>
        <charset val="134"/>
      </rPr>
      <t>元；职工医保支付</t>
    </r>
    <r>
      <rPr>
        <sz val="10"/>
        <color theme="1"/>
        <rFont val="Times New Roman"/>
        <charset val="0"/>
      </rPr>
      <t>1425</t>
    </r>
    <r>
      <rPr>
        <sz val="10"/>
        <color indexed="8"/>
        <rFont val="方正仿宋_GBK"/>
        <charset val="134"/>
      </rPr>
      <t>元、个人支付</t>
    </r>
    <r>
      <rPr>
        <sz val="10"/>
        <color theme="1"/>
        <rFont val="Times New Roman"/>
        <charset val="0"/>
      </rPr>
      <t>75</t>
    </r>
    <r>
      <rPr>
        <sz val="10"/>
        <color indexed="8"/>
        <rFont val="方正仿宋_GBK"/>
        <charset val="134"/>
      </rPr>
      <t>元）</t>
    </r>
  </si>
  <si>
    <t>附表1</t>
  </si>
  <si>
    <t>高血压糖尿病人群拓展延伸家医签约服务试点测算表（医保普通包）</t>
  </si>
  <si>
    <t>病
名</t>
  </si>
  <si>
    <t>试点区域普通两病人数</t>
  </si>
  <si>
    <t>服务包计划标准</t>
  </si>
  <si>
    <t>年龄段</t>
  </si>
  <si>
    <t>人员比例</t>
  </si>
  <si>
    <t>基公卫要求开展的服务内容</t>
  </si>
  <si>
    <t>普通医保服务包须增加的检查检验项目</t>
  </si>
  <si>
    <t>医保服务包检查费用合计(除按照询价二级乙等医疗机构执行价格的80%计算）</t>
  </si>
  <si>
    <r>
      <rPr>
        <sz val="10"/>
        <rFont val="宋体"/>
        <charset val="134"/>
        <scheme val="minor"/>
      </rPr>
      <t>药物费用（</t>
    </r>
    <r>
      <rPr>
        <b/>
        <sz val="10"/>
        <rFont val="宋体"/>
        <charset val="134"/>
        <scheme val="minor"/>
      </rPr>
      <t>卫健测算稳定无并发症人员最低药物费用*2倍</t>
    </r>
    <r>
      <rPr>
        <sz val="10"/>
        <rFont val="宋体"/>
        <charset val="134"/>
        <scheme val="minor"/>
      </rPr>
      <t>）</t>
    </r>
  </si>
  <si>
    <t>最终测算预计人均费用</t>
  </si>
  <si>
    <t>体格检查</t>
  </si>
  <si>
    <t>检查检验情况</t>
  </si>
  <si>
    <t>项目名称及价格
（括号内价格为我市某二级乙等基层医疗机构执行价格）</t>
  </si>
  <si>
    <t>费用（元）</t>
  </si>
  <si>
    <t>检查费用小计（元）</t>
  </si>
  <si>
    <t>人均需增加的检查费用</t>
  </si>
  <si>
    <t>高血压</t>
  </si>
  <si>
    <t>150元</t>
  </si>
  <si>
    <t>65岁及以上人群</t>
  </si>
  <si>
    <t>约占高血压人群70%</t>
  </si>
  <si>
    <t>按照国家基本公共卫生服务规范
项目要求提供</t>
  </si>
  <si>
    <r>
      <rPr>
        <b/>
        <sz val="10"/>
        <rFont val="宋体"/>
        <charset val="134"/>
        <scheme val="minor"/>
      </rPr>
      <t>每年1次</t>
    </r>
    <r>
      <rPr>
        <sz val="10"/>
        <rFont val="宋体"/>
        <charset val="134"/>
        <scheme val="minor"/>
      </rPr>
      <t xml:space="preserve">
测体温、脉搏、呼吸、血压、体重、腰围、皮肤、浅表淋巴结、肺部、心脏、腹部等常规检查</t>
    </r>
  </si>
  <si>
    <t>血常规、尿常规、肝功能、肾功能、空腹血糖、血脂、心电图和腹部B超</t>
  </si>
  <si>
    <t>血电解质（钾、钠、氯）20元</t>
  </si>
  <si>
    <t>26.8*2</t>
  </si>
  <si>
    <t>35岁至64岁人群</t>
  </si>
  <si>
    <t>约占高血压人群30%</t>
  </si>
  <si>
    <t>——</t>
  </si>
  <si>
    <t>尿常规7.2元（8元）、肝功能46.8元（25元）、肾功能15.3元（12元）、血电解质（钾、钠、氯）20元、心电图15元、血脂59元（36元）</t>
  </si>
  <si>
    <t>163.3（116）</t>
  </si>
  <si>
    <t>糖尿病</t>
  </si>
  <si>
    <t>200元</t>
  </si>
  <si>
    <t>约占糖尿病人群65%</t>
  </si>
  <si>
    <t xml:space="preserve">  糖化血红蛋白26元×2次、眼底检查14元</t>
  </si>
  <si>
    <t>30.36*2</t>
  </si>
  <si>
    <t>约占糖尿病人群35%</t>
  </si>
  <si>
    <t>空腹血糖</t>
  </si>
  <si>
    <t xml:space="preserve">  糖化血红蛋白26元×2次、眼底检查14元、血脂59元（36元）、肝功能46.8元（25元）、肾功能15.3元（12元）</t>
  </si>
  <si>
    <t>187.1（139）</t>
  </si>
  <si>
    <t>高血压糖尿病叠加</t>
  </si>
  <si>
    <t>300元</t>
  </si>
  <si>
    <t>血电解质（钾、钠、氯）20元、糖化血红蛋白26×2元、眼底检查14元</t>
  </si>
  <si>
    <t>26.8*2+30.36*2</t>
  </si>
  <si>
    <t>尿常规7.2元（8元）、肝功能46.8元（25元）、肾功能15.3元（12元）、血电解质（钾、钠、氯）20元、心电图15元、血脂59元（36元）、糖化血红蛋白26元×2次、眼底检查14元、</t>
  </si>
  <si>
    <t>219.3（182）</t>
  </si>
  <si>
    <t>附表2</t>
  </si>
  <si>
    <t>高血压糖尿病人群拓展延伸家医签约服务试点测算表（医保特病包）</t>
  </si>
  <si>
    <t>服务包计划标准（元）</t>
  </si>
  <si>
    <t>特病医保服务包须增加的检查检验项目</t>
  </si>
  <si>
    <t>医保系统2023年人均医疗费用（含检查和药物）</t>
  </si>
  <si>
    <t>备注</t>
  </si>
  <si>
    <t>高血压（特病）</t>
  </si>
  <si>
    <r>
      <rPr>
        <sz val="10"/>
        <color theme="1"/>
        <rFont val="宋体"/>
        <charset val="134"/>
        <scheme val="minor"/>
      </rPr>
      <t xml:space="preserve">  每年一次：
        眼底检查14元、胸部X线，尿微量蛋白</t>
    </r>
    <r>
      <rPr>
        <strike/>
        <sz val="10"/>
        <color indexed="10"/>
        <rFont val="宋体"/>
        <charset val="134"/>
      </rPr>
      <t>，心脏彩超</t>
    </r>
  </si>
  <si>
    <t>731.68元</t>
  </si>
  <si>
    <t>进行了医保结算的人员，主要是特病认定人员中疾病程度较明显的人员，大范围签约后逻辑上人均用药费用会进一步降低。</t>
  </si>
  <si>
    <r>
      <rPr>
        <sz val="10"/>
        <color theme="1"/>
        <rFont val="宋体"/>
        <charset val="134"/>
        <scheme val="minor"/>
      </rPr>
      <t xml:space="preserve">  每年一次：
          血常规13.5元、尿常规7.2元、血电解质（钾、钠、氯）20元、血脂59元（36元）、肝功能46.8元（25元）、肾功能15.3元（12元）、眼底检查14元、胸部X线，血糖，尿微量蛋白</t>
    </r>
    <r>
      <rPr>
        <strike/>
        <sz val="10"/>
        <color indexed="10"/>
        <rFont val="宋体"/>
        <charset val="134"/>
      </rPr>
      <t>，心脏彩超</t>
    </r>
    <r>
      <rPr>
        <sz val="10"/>
        <color indexed="10"/>
        <rFont val="宋体"/>
        <charset val="134"/>
      </rPr>
      <t>（更换为心电图）</t>
    </r>
  </si>
  <si>
    <t>糖尿病（特病）</t>
  </si>
  <si>
    <t>每季度一次：
        空腹血糖4.5元、糖化血红蛋白26元/次。
每年度一次：
       视力及眼底检查、足弓动脉搏动、尿白蛋白、尿肌酐、周围神经病变检查。</t>
  </si>
  <si>
    <t>886.94元</t>
  </si>
  <si>
    <t>每季度一次：
        糖化血红蛋白26/次。
每年度一次：
       心电图15元、视力及眼底检查、尿常规，足弓动脉搏动、血脂59元（36元）、肝功能46.8元（25元）、肾功能15.3元（12元）、尿白蛋白、尿肌酐、周围神经病变检查。</t>
  </si>
  <si>
    <t>高血压、糖尿病叠加（特病）</t>
  </si>
  <si>
    <t>每季度一次：
        空腹血糖4.5元、糖化血红蛋白26元/次。
每年度一次：
        血电解质（钾、钠、氯）20元、视力及眼底检查、足弓动脉搏动、尿白蛋白、尿肌酐、周围神经病变检查。</t>
  </si>
  <si>
    <t>缺乏基础数据无法测算，但因检查项目大部分重复，两病叠加人群检查费用可节约大部分检查费用</t>
  </si>
  <si>
    <t>每季度一次：
        空腹血糖4.5元、糖化血红蛋白26元/次。
每年度一次：
         血常规13.5元、尿常规7.2元、血电解质（钾、钠、氯）20元、心电图15元、视力及眼底检查、足弓动脉搏动、血脂59元（36元）、肝功能46.8元（25元）、肾功能15.3元（12元）、尿白蛋白、尿肌酐、周围神经病变检查。</t>
  </si>
  <si>
    <r>
      <rPr>
        <sz val="20"/>
        <color theme="1"/>
        <rFont val="方正小标宋_GBK"/>
        <charset val="134"/>
      </rPr>
      <t>高血压糖尿病人群拓展延伸家医签约服务试点测算表</t>
    </r>
    <r>
      <rPr>
        <sz val="20"/>
        <color indexed="8"/>
        <rFont val="方正小标宋_GBK"/>
        <charset val="134"/>
      </rPr>
      <t>（医保特病包）</t>
    </r>
  </si>
  <si>
    <t>基 础
服务包
（A包）</t>
  </si>
  <si>
    <t>特病医保服务包</t>
  </si>
  <si>
    <t>体格检查
（由基公卫经费承担）</t>
  </si>
  <si>
    <r>
      <rPr>
        <sz val="10"/>
        <color theme="1"/>
        <rFont val="宋体"/>
        <charset val="134"/>
        <scheme val="minor"/>
      </rPr>
      <t xml:space="preserve">由基公卫经费
</t>
    </r>
    <r>
      <rPr>
        <b/>
        <sz val="10"/>
        <color indexed="8"/>
        <rFont val="黑体"/>
        <charset val="134"/>
      </rPr>
      <t>承担的</t>
    </r>
    <r>
      <rPr>
        <sz val="10"/>
        <color theme="1"/>
        <rFont val="宋体"/>
        <charset val="134"/>
        <scheme val="minor"/>
      </rPr>
      <t>检查项目</t>
    </r>
  </si>
  <si>
    <t>须增加检查检验项目</t>
  </si>
  <si>
    <r>
      <rPr>
        <sz val="10"/>
        <color theme="1"/>
        <rFont val="宋体"/>
        <charset val="134"/>
        <scheme val="minor"/>
      </rPr>
      <t xml:space="preserve">项目名称及价格项目名称及价格
</t>
    </r>
    <r>
      <rPr>
        <sz val="10"/>
        <color indexed="10"/>
        <rFont val="宋体"/>
        <charset val="134"/>
      </rPr>
      <t>（括号内价格为我市某二级乙等基层医疗机构执行价格）</t>
    </r>
  </si>
  <si>
    <t>按照国家基本公共卫生服务规范项目要求提供</t>
  </si>
  <si>
    <r>
      <rPr>
        <b/>
        <sz val="10"/>
        <color theme="1"/>
        <rFont val="宋体"/>
        <charset val="134"/>
        <scheme val="minor"/>
      </rPr>
      <t>每年1次</t>
    </r>
    <r>
      <rPr>
        <sz val="10"/>
        <color theme="1"/>
        <rFont val="宋体"/>
        <charset val="134"/>
        <scheme val="minor"/>
      </rPr>
      <t xml:space="preserve">
测体温、脉搏、呼吸、血压、体重、腰围、皮肤、浅表淋巴结、肺部、心脏、腹部等常规检查</t>
    </r>
  </si>
  <si>
    <t xml:space="preserve">  血常规、尿常规、肝功能、肾功能、空腹血糖、血脂、心电图和腹部B超</t>
  </si>
  <si>
    <t>广安市医保业务数据结算情况统计表（门特）</t>
  </si>
  <si>
    <t>结算时间段：</t>
  </si>
  <si>
    <t>202201</t>
  </si>
  <si>
    <t>至</t>
  </si>
  <si>
    <t>202212</t>
  </si>
  <si>
    <t>（单位：人次、万元）</t>
  </si>
  <si>
    <t>序号</t>
  </si>
  <si>
    <t>险种</t>
  </si>
  <si>
    <t>病种</t>
  </si>
  <si>
    <t>人数</t>
  </si>
  <si>
    <t>人次</t>
  </si>
  <si>
    <t>医疗费总额</t>
  </si>
  <si>
    <t>人均费用</t>
  </si>
  <si>
    <t>均次费用</t>
  </si>
  <si>
    <t>医保支付总额</t>
  </si>
  <si>
    <t>人均报销金额</t>
  </si>
  <si>
    <t>均次报销金额</t>
  </si>
  <si>
    <t>统筹基金支出</t>
  </si>
  <si>
    <t>医疗救助基金支出</t>
  </si>
  <si>
    <t>其它基金支付</t>
  </si>
  <si>
    <t>基金支付总额</t>
  </si>
  <si>
    <t>个人账户支出</t>
  </si>
  <si>
    <t>人均药品费用(门特含治疗检查）</t>
  </si>
  <si>
    <t>城乡居民基本医疗保险</t>
  </si>
  <si>
    <t>两病-高血压</t>
  </si>
  <si>
    <t>两病-糖尿病</t>
  </si>
  <si>
    <t>门特-高血压</t>
  </si>
  <si>
    <t>门特-糖尿病</t>
  </si>
  <si>
    <t>职工基本医疗保险</t>
  </si>
  <si>
    <t>合计：</t>
  </si>
  <si>
    <t>202301</t>
  </si>
  <si>
    <t>202312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</si>
</sst>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
  </numFmts>
  <fonts count="45">
    <font>
      <sz val="11"/>
      <color theme="1"/>
      <name val="宋体"/>
      <charset val="134"/>
      <scheme val="minor"/>
    </font>
    <font>
      <sz val="11"/>
      <color indexed="8"/>
      <name val="宋体"/>
      <charset val="134"/>
      <scheme val="minor"/>
    </font>
    <font>
      <sz val="9"/>
      <name val="SimSun"/>
      <charset val="134"/>
    </font>
    <font>
      <b/>
      <sz val="15"/>
      <name val="SimSun"/>
      <charset val="134"/>
    </font>
    <font>
      <b/>
      <sz val="9"/>
      <name val="SimSun"/>
      <charset val="134"/>
    </font>
    <font>
      <sz val="20"/>
      <color theme="1"/>
      <name val="方正小标宋_GBK"/>
      <charset val="134"/>
    </font>
    <font>
      <sz val="10"/>
      <color theme="1"/>
      <name val="宋体"/>
      <charset val="134"/>
      <scheme val="minor"/>
    </font>
    <font>
      <b/>
      <sz val="10"/>
      <color theme="1"/>
      <name val="宋体"/>
      <charset val="134"/>
      <scheme val="minor"/>
    </font>
    <font>
      <sz val="20"/>
      <color theme="1"/>
      <name val="方正黑体_GBK"/>
      <charset val="134"/>
    </font>
    <font>
      <sz val="11"/>
      <color theme="1"/>
      <name val="方正黑体_GBK"/>
      <charset val="134"/>
    </font>
    <font>
      <sz val="10"/>
      <name val="宋体"/>
      <charset val="134"/>
      <scheme val="minor"/>
    </font>
    <font>
      <b/>
      <sz val="10"/>
      <name val="宋体"/>
      <charset val="134"/>
      <scheme val="minor"/>
    </font>
    <font>
      <sz val="11"/>
      <name val="宋体"/>
      <charset val="134"/>
      <scheme val="minor"/>
    </font>
    <font>
      <b/>
      <sz val="11"/>
      <name val="宋体"/>
      <charset val="134"/>
      <scheme val="minor"/>
    </font>
    <font>
      <b/>
      <sz val="11"/>
      <color theme="1"/>
      <name val="宋体"/>
      <charset val="134"/>
      <scheme val="minor"/>
    </font>
    <font>
      <sz val="14"/>
      <color theme="1"/>
      <name val="黑体"/>
      <charset val="134"/>
    </font>
    <font>
      <sz val="16"/>
      <color theme="1"/>
      <name val="方正小标宋简体"/>
      <charset val="134"/>
    </font>
    <font>
      <sz val="10"/>
      <color theme="1"/>
      <name val="Times New Roman"/>
      <charset val="0"/>
    </font>
    <font>
      <sz val="10"/>
      <name val="方正仿宋_GBK"/>
      <charset val="134"/>
    </font>
    <font>
      <b/>
      <sz val="10"/>
      <color rgb="FF000000"/>
      <name val="方正仿宋_GBK"/>
      <charset val="134"/>
    </font>
    <font>
      <b/>
      <sz val="10"/>
      <color theme="1"/>
      <name val="Times New Roman"/>
      <charset val="0"/>
    </font>
    <font>
      <sz val="10"/>
      <color theme="1"/>
      <name val="方正仿宋_GBK"/>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color indexed="8"/>
      <name val="方正仿宋_GBK"/>
      <charset val="134"/>
    </font>
    <font>
      <strike/>
      <sz val="10"/>
      <color indexed="10"/>
      <name val="宋体"/>
      <charset val="134"/>
    </font>
    <font>
      <sz val="10"/>
      <color indexed="10"/>
      <name val="宋体"/>
      <charset val="134"/>
    </font>
    <font>
      <b/>
      <sz val="10"/>
      <color indexed="8"/>
      <name val="方正仿宋_GBK"/>
      <charset val="134"/>
    </font>
    <font>
      <b/>
      <sz val="10"/>
      <color indexed="8"/>
      <name val="黑体"/>
      <charset val="134"/>
    </font>
    <font>
      <sz val="20"/>
      <color indexed="8"/>
      <name val="方正小标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7" applyNumberFormat="0" applyFill="0" applyAlignment="0" applyProtection="0">
      <alignment vertical="center"/>
    </xf>
    <xf numFmtId="0" fontId="28" fillId="0" borderId="7" applyNumberFormat="0" applyFill="0" applyAlignment="0" applyProtection="0">
      <alignment vertical="center"/>
    </xf>
    <xf numFmtId="0" fontId="29" fillId="0" borderId="8" applyNumberFormat="0" applyFill="0" applyAlignment="0" applyProtection="0">
      <alignment vertical="center"/>
    </xf>
    <xf numFmtId="0" fontId="29" fillId="0" borderId="0" applyNumberFormat="0" applyFill="0" applyBorder="0" applyAlignment="0" applyProtection="0">
      <alignment vertical="center"/>
    </xf>
    <xf numFmtId="0" fontId="30" fillId="3" borderId="9" applyNumberFormat="0" applyAlignment="0" applyProtection="0">
      <alignment vertical="center"/>
    </xf>
    <xf numFmtId="0" fontId="31" fillId="4" borderId="10" applyNumberFormat="0" applyAlignment="0" applyProtection="0">
      <alignment vertical="center"/>
    </xf>
    <xf numFmtId="0" fontId="32" fillId="4" borderId="9" applyNumberFormat="0" applyAlignment="0" applyProtection="0">
      <alignment vertical="center"/>
    </xf>
    <xf numFmtId="0" fontId="33" fillId="5" borderId="11" applyNumberFormat="0" applyAlignment="0" applyProtection="0">
      <alignment vertical="center"/>
    </xf>
    <xf numFmtId="0" fontId="34" fillId="0" borderId="12" applyNumberFormat="0" applyFill="0" applyAlignment="0" applyProtection="0">
      <alignment vertical="center"/>
    </xf>
    <xf numFmtId="0" fontId="14" fillId="0" borderId="13"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8" fillId="32" borderId="0" applyNumberFormat="0" applyBorder="0" applyAlignment="0" applyProtection="0">
      <alignment vertical="center"/>
    </xf>
  </cellStyleXfs>
  <cellXfs count="6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wrapText="1"/>
    </xf>
    <xf numFmtId="176" fontId="3" fillId="0" borderId="0" xfId="0" applyNumberFormat="1" applyFont="1" applyFill="1" applyBorder="1" applyAlignment="1">
      <alignment horizontal="center" vertical="center" wrapText="1"/>
    </xf>
    <xf numFmtId="0" fontId="2" fillId="0" borderId="0" xfId="0" applyFont="1" applyFill="1" applyBorder="1" applyAlignment="1">
      <alignment horizontal="right" vertical="center" wrapText="1"/>
    </xf>
    <xf numFmtId="177" fontId="2"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7"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left" vertical="center" wrapText="1"/>
    </xf>
    <xf numFmtId="176" fontId="2" fillId="0" borderId="0" xfId="0" applyNumberFormat="1" applyFont="1" applyFill="1" applyBorder="1" applyAlignment="1">
      <alignment vertical="center" wrapText="1"/>
    </xf>
    <xf numFmtId="0" fontId="2" fillId="0" borderId="0"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0" fillId="0" borderId="0" xfId="0" applyBorder="1">
      <alignment vertical="center"/>
    </xf>
    <xf numFmtId="0" fontId="5" fillId="0" borderId="0" xfId="0" applyFont="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wrapText="1"/>
    </xf>
    <xf numFmtId="0" fontId="7"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8" fillId="0" borderId="0" xfId="0" applyFont="1" applyAlignment="1">
      <alignment horizontal="left" vertical="center"/>
    </xf>
    <xf numFmtId="0" fontId="9" fillId="0" borderId="0" xfId="0" applyFont="1" applyAlignment="1">
      <alignment horizontal="left" vertical="center"/>
    </xf>
    <xf numFmtId="0" fontId="0" fillId="0" borderId="0" xfId="0" applyBorder="1" applyAlignment="1">
      <alignment vertical="center" wrapText="1"/>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11" fillId="0" borderId="2" xfId="0" applyFont="1" applyBorder="1" applyAlignment="1">
      <alignment horizontal="center" vertical="center" wrapText="1"/>
    </xf>
    <xf numFmtId="0" fontId="10" fillId="0" borderId="2" xfId="0" applyFont="1" applyBorder="1" applyAlignment="1">
      <alignment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0" xfId="0" applyFont="1" applyAlignment="1">
      <alignment horizontal="left" vertical="center" wrapText="1"/>
    </xf>
    <xf numFmtId="0" fontId="13" fillId="0" borderId="2"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14" fillId="0" borderId="3" xfId="0" applyFont="1" applyBorder="1" applyAlignment="1">
      <alignment horizontal="center" vertical="center"/>
    </xf>
    <xf numFmtId="0" fontId="14" fillId="0" borderId="3" xfId="0" applyFont="1" applyBorder="1" applyAlignment="1">
      <alignment horizontal="justify" vertical="center" wrapText="1"/>
    </xf>
    <xf numFmtId="0" fontId="14" fillId="0" borderId="4" xfId="0" applyFont="1" applyBorder="1" applyAlignment="1">
      <alignment horizontal="center" vertical="center"/>
    </xf>
    <xf numFmtId="0" fontId="14" fillId="0" borderId="5" xfId="0" applyFont="1" applyBorder="1" applyAlignment="1">
      <alignment horizontal="justify" vertical="center" wrapText="1"/>
    </xf>
    <xf numFmtId="0" fontId="14" fillId="0" borderId="3" xfId="0" applyFont="1" applyBorder="1" applyAlignment="1">
      <alignment horizontal="center" vertical="center" wrapText="1"/>
    </xf>
    <xf numFmtId="0" fontId="14" fillId="0" borderId="4" xfId="0" applyFont="1" applyBorder="1" applyAlignment="1">
      <alignment horizontal="justify" vertical="center" wrapText="1"/>
    </xf>
    <xf numFmtId="0" fontId="6" fillId="0" borderId="2" xfId="0" applyFont="1" applyFill="1" applyBorder="1" applyAlignment="1">
      <alignment horizontal="center" vertical="center"/>
    </xf>
    <xf numFmtId="0" fontId="10" fillId="0" borderId="2" xfId="0" applyNumberFormat="1" applyFont="1" applyBorder="1" applyAlignment="1">
      <alignment horizontal="center" vertical="center" wrapText="1"/>
    </xf>
    <xf numFmtId="0" fontId="0" fillId="0" borderId="2" xfId="0" applyFill="1" applyBorder="1" applyAlignment="1">
      <alignment horizontal="center" vertical="center"/>
    </xf>
    <xf numFmtId="0" fontId="14" fillId="0" borderId="2" xfId="0" applyFont="1" applyBorder="1" applyAlignment="1">
      <alignment horizontal="center" vertical="center"/>
    </xf>
    <xf numFmtId="0" fontId="0" fillId="0" borderId="0" xfId="0" applyFill="1" applyBorder="1" applyAlignment="1">
      <alignment vertical="center"/>
    </xf>
    <xf numFmtId="0" fontId="15" fillId="0" borderId="0" xfId="0" applyFont="1">
      <alignment vertical="center"/>
    </xf>
    <xf numFmtId="0" fontId="16" fillId="0" borderId="0" xfId="0" applyFont="1" applyFill="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0" fillId="0" borderId="0" xfId="0"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tabSelected="1" workbookViewId="0">
      <selection activeCell="A2" sqref="A2:F2"/>
    </sheetView>
  </sheetViews>
  <sheetFormatPr defaultColWidth="9" defaultRowHeight="13.5" outlineLevelCol="5"/>
  <cols>
    <col min="2" max="2" width="25.625" style="48" customWidth="1"/>
    <col min="3" max="3" width="21.75" style="48" customWidth="1"/>
    <col min="4" max="4" width="14.125" style="48" customWidth="1"/>
    <col min="5" max="5" width="41.5" style="48" customWidth="1"/>
    <col min="6" max="6" width="28.75" style="48" customWidth="1"/>
    <col min="7" max="255" width="9" style="48"/>
  </cols>
  <sheetData>
    <row r="1" ht="18.75" spans="1:1">
      <c r="A1" s="49" t="s">
        <v>0</v>
      </c>
    </row>
    <row r="2" s="48" customFormat="1" ht="37" customHeight="1" spans="1:6">
      <c r="A2" s="50" t="s">
        <v>1</v>
      </c>
      <c r="B2" s="50"/>
      <c r="C2" s="50"/>
      <c r="D2" s="50"/>
      <c r="E2" s="50"/>
      <c r="F2" s="50"/>
    </row>
    <row r="3" s="48" customFormat="1" ht="31" customHeight="1" spans="1:6">
      <c r="A3" s="51" t="s">
        <v>2</v>
      </c>
      <c r="B3" s="51"/>
      <c r="C3" s="51" t="s">
        <v>3</v>
      </c>
      <c r="D3" s="51"/>
      <c r="E3" s="51"/>
      <c r="F3" s="52" t="s">
        <v>4</v>
      </c>
    </row>
    <row r="4" s="48" customFormat="1" ht="28" customHeight="1" spans="1:6">
      <c r="A4" s="51"/>
      <c r="B4" s="51"/>
      <c r="C4" s="51" t="s">
        <v>5</v>
      </c>
      <c r="D4" s="51" t="s">
        <v>6</v>
      </c>
      <c r="E4" s="51" t="s">
        <v>7</v>
      </c>
      <c r="F4" s="53"/>
    </row>
    <row r="5" s="48" customFormat="1" ht="46" customHeight="1" spans="1:6">
      <c r="A5" s="54" t="s">
        <v>8</v>
      </c>
      <c r="B5" s="54" t="s">
        <v>9</v>
      </c>
      <c r="C5" s="55" t="s">
        <v>10</v>
      </c>
      <c r="D5" s="56" t="s">
        <v>11</v>
      </c>
      <c r="E5" s="57" t="s">
        <v>12</v>
      </c>
      <c r="F5" s="54" t="s">
        <v>13</v>
      </c>
    </row>
    <row r="6" s="48" customFormat="1" ht="43" customHeight="1" spans="1:6">
      <c r="A6" s="54"/>
      <c r="B6" s="54" t="s">
        <v>14</v>
      </c>
      <c r="C6" s="58"/>
      <c r="D6" s="56"/>
      <c r="E6" s="59" t="s">
        <v>15</v>
      </c>
      <c r="F6" s="54" t="s">
        <v>16</v>
      </c>
    </row>
    <row r="7" s="48" customFormat="1" ht="55" customHeight="1" spans="1:6">
      <c r="A7" s="54"/>
      <c r="B7" s="54" t="s">
        <v>17</v>
      </c>
      <c r="C7" s="58"/>
      <c r="D7" s="56"/>
      <c r="E7" s="57" t="s">
        <v>18</v>
      </c>
      <c r="F7" s="54" t="s">
        <v>19</v>
      </c>
    </row>
    <row r="8" s="48" customFormat="1" ht="65" customHeight="1" spans="1:6">
      <c r="A8" s="54" t="s">
        <v>20</v>
      </c>
      <c r="B8" s="60" t="s">
        <v>21</v>
      </c>
      <c r="C8" s="58"/>
      <c r="D8" s="61" t="s">
        <v>22</v>
      </c>
      <c r="E8" s="57" t="s">
        <v>23</v>
      </c>
      <c r="F8" s="54" t="s">
        <v>24</v>
      </c>
    </row>
    <row r="9" s="48" customFormat="1" ht="72" customHeight="1" spans="1:6">
      <c r="A9" s="54"/>
      <c r="B9" s="60" t="s">
        <v>25</v>
      </c>
      <c r="C9" s="58"/>
      <c r="D9" s="61"/>
      <c r="E9" s="57" t="s">
        <v>26</v>
      </c>
      <c r="F9" s="54" t="s">
        <v>27</v>
      </c>
    </row>
    <row r="10" s="48" customFormat="1" ht="92" customHeight="1" spans="1:6">
      <c r="A10" s="54"/>
      <c r="B10" s="62" t="s">
        <v>28</v>
      </c>
      <c r="C10" s="63"/>
      <c r="D10" s="64"/>
      <c r="E10" s="57" t="s">
        <v>29</v>
      </c>
      <c r="F10" s="54" t="s">
        <v>30</v>
      </c>
    </row>
    <row r="11" s="48" customFormat="1" spans="2:6">
      <c r="B11" s="65"/>
      <c r="C11" s="65"/>
      <c r="D11" s="65"/>
      <c r="E11" s="65"/>
      <c r="F11" s="65"/>
    </row>
    <row r="12" s="48" customFormat="1" spans="2:6">
      <c r="B12" s="65"/>
      <c r="C12" s="65"/>
      <c r="D12" s="65"/>
      <c r="E12" s="65"/>
      <c r="F12" s="65"/>
    </row>
  </sheetData>
  <mergeCells count="9">
    <mergeCell ref="A2:F2"/>
    <mergeCell ref="C3:E3"/>
    <mergeCell ref="A5:A7"/>
    <mergeCell ref="A8:A10"/>
    <mergeCell ref="C5:C10"/>
    <mergeCell ref="D5:D7"/>
    <mergeCell ref="D8:D10"/>
    <mergeCell ref="F3:F4"/>
    <mergeCell ref="A3:B4"/>
  </mergeCells>
  <printOptions horizontalCentered="1"/>
  <pageMargins left="0.432638888888889" right="0.393055555555556" top="0.550694444444444" bottom="0.354166666666667" header="0.314583333333333"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I11" sqref="I11"/>
    </sheetView>
  </sheetViews>
  <sheetFormatPr defaultColWidth="9" defaultRowHeight="13.5"/>
  <cols>
    <col min="1" max="3" width="5.875" style="15" customWidth="1"/>
    <col min="4" max="5" width="7.125" style="15" customWidth="1"/>
    <col min="6" max="6" width="8.5" style="15" customWidth="1"/>
    <col min="7" max="7" width="13.5" style="15" customWidth="1"/>
    <col min="8" max="8" width="14.75" style="15" customWidth="1"/>
    <col min="9" max="9" width="37.125" style="15" customWidth="1"/>
    <col min="10" max="10" width="8.5" style="15" customWidth="1"/>
    <col min="11" max="11" width="14.75" customWidth="1"/>
    <col min="12" max="12" width="9.875" customWidth="1"/>
    <col min="13" max="13" width="12.875" customWidth="1"/>
  </cols>
  <sheetData>
    <row r="1" ht="35" customHeight="1" spans="1:10">
      <c r="A1" s="25" t="s">
        <v>31</v>
      </c>
      <c r="B1" s="25"/>
      <c r="C1" s="25"/>
      <c r="D1" s="26"/>
      <c r="E1" s="26"/>
      <c r="F1" s="26"/>
      <c r="G1" s="26"/>
      <c r="H1" s="26"/>
      <c r="I1" s="26"/>
      <c r="J1" s="26"/>
    </row>
    <row r="2" s="15" customFormat="1" ht="34" customHeight="1" spans="1:14">
      <c r="A2" s="16" t="s">
        <v>32</v>
      </c>
      <c r="B2" s="16"/>
      <c r="C2" s="16"/>
      <c r="D2" s="16"/>
      <c r="E2" s="16"/>
      <c r="F2" s="16"/>
      <c r="G2" s="16"/>
      <c r="H2" s="16"/>
      <c r="I2" s="16"/>
      <c r="J2" s="16"/>
      <c r="K2" s="16"/>
      <c r="L2" s="16"/>
      <c r="M2" s="16"/>
      <c r="N2" s="16"/>
    </row>
    <row r="3" s="15" customFormat="1" ht="21" customHeight="1" spans="1:5">
      <c r="A3" s="27"/>
      <c r="B3" s="27"/>
      <c r="C3" s="27"/>
      <c r="D3" s="27"/>
      <c r="E3" s="27"/>
    </row>
    <row r="4" ht="44" customHeight="1" spans="1:14">
      <c r="A4" s="28" t="s">
        <v>33</v>
      </c>
      <c r="B4" s="28" t="s">
        <v>34</v>
      </c>
      <c r="C4" s="28" t="s">
        <v>35</v>
      </c>
      <c r="D4" s="28" t="s">
        <v>36</v>
      </c>
      <c r="E4" s="28" t="s">
        <v>37</v>
      </c>
      <c r="F4" s="28" t="s">
        <v>38</v>
      </c>
      <c r="G4" s="28"/>
      <c r="H4" s="28"/>
      <c r="I4" s="29" t="s">
        <v>39</v>
      </c>
      <c r="J4" s="29"/>
      <c r="K4" s="28" t="s">
        <v>40</v>
      </c>
      <c r="L4" s="28"/>
      <c r="M4" s="28" t="s">
        <v>41</v>
      </c>
      <c r="N4" s="35" t="s">
        <v>42</v>
      </c>
    </row>
    <row r="5" ht="44" customHeight="1" spans="1:14">
      <c r="A5" s="28"/>
      <c r="B5" s="28"/>
      <c r="C5" s="28"/>
      <c r="D5" s="28"/>
      <c r="E5" s="28"/>
      <c r="F5" s="28" t="s">
        <v>5</v>
      </c>
      <c r="G5" s="28" t="s">
        <v>43</v>
      </c>
      <c r="H5" s="29" t="s">
        <v>44</v>
      </c>
      <c r="I5" s="17" t="s">
        <v>45</v>
      </c>
      <c r="J5" s="28" t="s">
        <v>46</v>
      </c>
      <c r="K5" s="28" t="s">
        <v>47</v>
      </c>
      <c r="L5" s="31" t="s">
        <v>48</v>
      </c>
      <c r="M5" s="28"/>
      <c r="N5" s="35"/>
    </row>
    <row r="6" ht="44" customHeight="1" spans="1:14">
      <c r="A6" s="28" t="s">
        <v>49</v>
      </c>
      <c r="B6" s="28">
        <v>23025</v>
      </c>
      <c r="C6" s="28" t="s">
        <v>50</v>
      </c>
      <c r="D6" s="28" t="s">
        <v>51</v>
      </c>
      <c r="E6" s="28" t="s">
        <v>52</v>
      </c>
      <c r="F6" s="28" t="s">
        <v>53</v>
      </c>
      <c r="G6" s="30" t="s">
        <v>54</v>
      </c>
      <c r="H6" s="31" t="s">
        <v>55</v>
      </c>
      <c r="I6" s="22" t="s">
        <v>56</v>
      </c>
      <c r="J6" s="28">
        <v>20</v>
      </c>
      <c r="K6" s="44">
        <f>B6*J6*0.8*0.7</f>
        <v>257880</v>
      </c>
      <c r="L6" s="44">
        <f>(K6+K7)/B6</f>
        <v>39.04</v>
      </c>
      <c r="M6" s="29" t="s">
        <v>57</v>
      </c>
      <c r="N6" s="38">
        <f>L6+26.8*2</f>
        <v>92.64</v>
      </c>
    </row>
    <row r="7" ht="44" customHeight="1" spans="1:14">
      <c r="A7" s="28"/>
      <c r="B7" s="28"/>
      <c r="C7" s="28"/>
      <c r="D7" s="28" t="s">
        <v>58</v>
      </c>
      <c r="E7" s="28" t="s">
        <v>59</v>
      </c>
      <c r="F7" s="28"/>
      <c r="G7" s="28"/>
      <c r="H7" s="28" t="s">
        <v>60</v>
      </c>
      <c r="I7" s="22" t="s">
        <v>61</v>
      </c>
      <c r="J7" s="45" t="s">
        <v>62</v>
      </c>
      <c r="K7" s="44">
        <f>B6*116*0.8*0.3</f>
        <v>641016</v>
      </c>
      <c r="L7" s="44"/>
      <c r="M7" s="29"/>
      <c r="N7" s="40"/>
    </row>
    <row r="8" ht="44" customHeight="1" spans="1:14">
      <c r="A8" s="28" t="s">
        <v>63</v>
      </c>
      <c r="B8" s="28">
        <v>4941</v>
      </c>
      <c r="C8" s="28" t="s">
        <v>64</v>
      </c>
      <c r="D8" s="28" t="s">
        <v>51</v>
      </c>
      <c r="E8" s="28" t="s">
        <v>65</v>
      </c>
      <c r="F8" s="28" t="s">
        <v>53</v>
      </c>
      <c r="G8" s="30" t="s">
        <v>54</v>
      </c>
      <c r="H8" s="31" t="s">
        <v>55</v>
      </c>
      <c r="I8" s="22" t="s">
        <v>66</v>
      </c>
      <c r="J8" s="29">
        <v>66</v>
      </c>
      <c r="K8" s="44">
        <f>B8*J8*0.8*0.65</f>
        <v>169575.12</v>
      </c>
      <c r="L8" s="44">
        <f>(K8+K9)/B8</f>
        <v>66.8</v>
      </c>
      <c r="M8" s="29" t="s">
        <v>67</v>
      </c>
      <c r="N8" s="38">
        <f>L8+30.36*2</f>
        <v>127.52</v>
      </c>
    </row>
    <row r="9" ht="44" customHeight="1" spans="1:14">
      <c r="A9" s="28"/>
      <c r="B9" s="28"/>
      <c r="C9" s="28"/>
      <c r="D9" s="28" t="s">
        <v>58</v>
      </c>
      <c r="E9" s="28" t="s">
        <v>68</v>
      </c>
      <c r="F9" s="28"/>
      <c r="G9" s="28"/>
      <c r="H9" s="28" t="s">
        <v>69</v>
      </c>
      <c r="I9" s="22" t="s">
        <v>70</v>
      </c>
      <c r="J9" s="45" t="s">
        <v>71</v>
      </c>
      <c r="K9" s="44">
        <f>B8*116*0.8*0.35</f>
        <v>160483.68</v>
      </c>
      <c r="L9" s="44"/>
      <c r="M9" s="29"/>
      <c r="N9" s="40"/>
    </row>
    <row r="10" ht="44" customHeight="1" spans="1:14">
      <c r="A10" s="30" t="s">
        <v>72</v>
      </c>
      <c r="B10" s="28" t="s">
        <v>60</v>
      </c>
      <c r="C10" s="28" t="s">
        <v>73</v>
      </c>
      <c r="D10" s="28" t="s">
        <v>51</v>
      </c>
      <c r="E10" s="28" t="s">
        <v>60</v>
      </c>
      <c r="F10" s="28" t="s">
        <v>53</v>
      </c>
      <c r="G10" s="30" t="s">
        <v>54</v>
      </c>
      <c r="H10" s="31" t="s">
        <v>55</v>
      </c>
      <c r="I10" s="22" t="s">
        <v>74</v>
      </c>
      <c r="J10" s="29">
        <v>86</v>
      </c>
      <c r="K10" s="46" t="s">
        <v>60</v>
      </c>
      <c r="L10" s="46">
        <v>68.8</v>
      </c>
      <c r="M10" s="29" t="s">
        <v>75</v>
      </c>
      <c r="N10" s="47">
        <f>L10+26.8*2+30.36*2</f>
        <v>183.12</v>
      </c>
    </row>
    <row r="11" ht="44" customHeight="1" spans="1:14">
      <c r="A11" s="30"/>
      <c r="B11" s="28"/>
      <c r="C11" s="28"/>
      <c r="D11" s="28" t="s">
        <v>58</v>
      </c>
      <c r="E11" s="28" t="s">
        <v>60</v>
      </c>
      <c r="F11" s="28"/>
      <c r="G11" s="28"/>
      <c r="H11" s="28" t="s">
        <v>69</v>
      </c>
      <c r="I11" s="22" t="s">
        <v>76</v>
      </c>
      <c r="J11" s="45" t="s">
        <v>77</v>
      </c>
      <c r="K11" s="46" t="s">
        <v>60</v>
      </c>
      <c r="L11" s="46">
        <v>145.6</v>
      </c>
      <c r="M11" s="29" t="s">
        <v>75</v>
      </c>
      <c r="N11" s="47">
        <f>L11+26.8*2+30.36*2</f>
        <v>259.92</v>
      </c>
    </row>
    <row r="12" ht="46" customHeight="1" spans="1:10">
      <c r="A12" s="34"/>
      <c r="B12" s="34"/>
      <c r="C12" s="34"/>
      <c r="D12" s="34"/>
      <c r="E12" s="34"/>
      <c r="F12" s="34"/>
      <c r="G12" s="34"/>
      <c r="H12" s="34"/>
      <c r="I12" s="34"/>
      <c r="J12" s="34"/>
    </row>
  </sheetData>
  <mergeCells count="34">
    <mergeCell ref="A1:J1"/>
    <mergeCell ref="A2:N2"/>
    <mergeCell ref="F4:H4"/>
    <mergeCell ref="I4:J4"/>
    <mergeCell ref="K4:L4"/>
    <mergeCell ref="A12:J12"/>
    <mergeCell ref="A4:A5"/>
    <mergeCell ref="A6:A7"/>
    <mergeCell ref="A8:A9"/>
    <mergeCell ref="A10:A11"/>
    <mergeCell ref="B4:B5"/>
    <mergeCell ref="B6:B7"/>
    <mergeCell ref="B8:B9"/>
    <mergeCell ref="B10:B11"/>
    <mergeCell ref="C4:C5"/>
    <mergeCell ref="C6:C7"/>
    <mergeCell ref="C8:C9"/>
    <mergeCell ref="C10:C11"/>
    <mergeCell ref="D4:D5"/>
    <mergeCell ref="E4:E5"/>
    <mergeCell ref="F6:F7"/>
    <mergeCell ref="F8:F9"/>
    <mergeCell ref="F10:F11"/>
    <mergeCell ref="G6:G7"/>
    <mergeCell ref="G8:G9"/>
    <mergeCell ref="G10:G11"/>
    <mergeCell ref="L6:L7"/>
    <mergeCell ref="L8:L9"/>
    <mergeCell ref="M4:M5"/>
    <mergeCell ref="M6:M7"/>
    <mergeCell ref="M8:M9"/>
    <mergeCell ref="N4:N5"/>
    <mergeCell ref="N6:N7"/>
    <mergeCell ref="N8:N9"/>
  </mergeCells>
  <pageMargins left="0.275" right="0.156944444444444" top="0.393055555555556" bottom="1" header="0.275" footer="0.5"/>
  <pageSetup paperSize="9" scale="9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topLeftCell="A3" workbookViewId="0">
      <selection activeCell="H11" sqref="H11"/>
    </sheetView>
  </sheetViews>
  <sheetFormatPr defaultColWidth="9" defaultRowHeight="13.5"/>
  <cols>
    <col min="1" max="1" width="7.375" style="15" customWidth="1"/>
    <col min="2" max="2" width="5.875" style="15" customWidth="1"/>
    <col min="3" max="4" width="7.125" style="15" customWidth="1"/>
    <col min="5" max="5" width="8.5" style="15" customWidth="1"/>
    <col min="6" max="6" width="13.5" style="15" customWidth="1"/>
    <col min="7" max="7" width="14.75" style="15" customWidth="1"/>
    <col min="8" max="8" width="77" style="15" customWidth="1"/>
    <col min="9" max="9" width="10.75" customWidth="1"/>
  </cols>
  <sheetData>
    <row r="1" ht="35" customHeight="1" spans="1:8">
      <c r="A1" s="25" t="s">
        <v>78</v>
      </c>
      <c r="B1" s="25"/>
      <c r="C1" s="26"/>
      <c r="D1" s="26"/>
      <c r="E1" s="26"/>
      <c r="F1" s="26"/>
      <c r="G1" s="26"/>
      <c r="H1" s="26"/>
    </row>
    <row r="2" s="15" customFormat="1" ht="34" customHeight="1" spans="1:9">
      <c r="A2" s="16" t="s">
        <v>79</v>
      </c>
      <c r="B2" s="16"/>
      <c r="C2" s="16"/>
      <c r="D2" s="16"/>
      <c r="E2" s="16"/>
      <c r="F2" s="16"/>
      <c r="G2" s="16"/>
      <c r="H2" s="16"/>
      <c r="I2" s="16"/>
    </row>
    <row r="3" s="15" customFormat="1" ht="21" customHeight="1" spans="1:4">
      <c r="A3" s="27"/>
      <c r="B3" s="27"/>
      <c r="C3" s="27"/>
      <c r="D3" s="27"/>
    </row>
    <row r="4" ht="44" customHeight="1" spans="1:10">
      <c r="A4" s="28" t="s">
        <v>33</v>
      </c>
      <c r="B4" s="28" t="s">
        <v>80</v>
      </c>
      <c r="C4" s="28" t="s">
        <v>36</v>
      </c>
      <c r="D4" s="28" t="s">
        <v>37</v>
      </c>
      <c r="E4" s="28" t="s">
        <v>38</v>
      </c>
      <c r="F4" s="28"/>
      <c r="G4" s="28"/>
      <c r="H4" s="29" t="s">
        <v>81</v>
      </c>
      <c r="I4" s="35" t="s">
        <v>82</v>
      </c>
      <c r="J4" s="36" t="s">
        <v>83</v>
      </c>
    </row>
    <row r="5" ht="40" customHeight="1" spans="1:10">
      <c r="A5" s="28"/>
      <c r="B5" s="28"/>
      <c r="C5" s="28"/>
      <c r="D5" s="28"/>
      <c r="E5" s="28" t="s">
        <v>5</v>
      </c>
      <c r="F5" s="28" t="s">
        <v>43</v>
      </c>
      <c r="G5" s="29" t="s">
        <v>44</v>
      </c>
      <c r="H5" s="17" t="s">
        <v>45</v>
      </c>
      <c r="I5" s="35"/>
      <c r="J5" s="37"/>
    </row>
    <row r="6" ht="55" customHeight="1" spans="1:10">
      <c r="A6" s="19" t="s">
        <v>84</v>
      </c>
      <c r="B6" s="28">
        <v>800</v>
      </c>
      <c r="C6" s="28" t="s">
        <v>51</v>
      </c>
      <c r="D6" s="28" t="s">
        <v>52</v>
      </c>
      <c r="E6" s="28" t="s">
        <v>53</v>
      </c>
      <c r="F6" s="30" t="s">
        <v>54</v>
      </c>
      <c r="G6" s="31" t="s">
        <v>55</v>
      </c>
      <c r="H6" s="22" t="s">
        <v>85</v>
      </c>
      <c r="I6" s="38" t="s">
        <v>86</v>
      </c>
      <c r="J6" s="39" t="s">
        <v>87</v>
      </c>
    </row>
    <row r="7" ht="49" customHeight="1" spans="1:10">
      <c r="A7" s="23"/>
      <c r="B7" s="28"/>
      <c r="C7" s="28" t="s">
        <v>58</v>
      </c>
      <c r="D7" s="28" t="s">
        <v>59</v>
      </c>
      <c r="E7" s="28"/>
      <c r="F7" s="28"/>
      <c r="G7" s="28" t="s">
        <v>60</v>
      </c>
      <c r="H7" s="22" t="s">
        <v>88</v>
      </c>
      <c r="I7" s="40"/>
      <c r="J7" s="41"/>
    </row>
    <row r="8" ht="65" customHeight="1" spans="1:10">
      <c r="A8" s="24" t="s">
        <v>89</v>
      </c>
      <c r="B8" s="28">
        <v>1000</v>
      </c>
      <c r="C8" s="28" t="s">
        <v>51</v>
      </c>
      <c r="D8" s="28" t="s">
        <v>65</v>
      </c>
      <c r="E8" s="28" t="s">
        <v>53</v>
      </c>
      <c r="F8" s="30" t="s">
        <v>54</v>
      </c>
      <c r="G8" s="31" t="s">
        <v>55</v>
      </c>
      <c r="H8" s="22" t="s">
        <v>90</v>
      </c>
      <c r="I8" s="38" t="s">
        <v>91</v>
      </c>
      <c r="J8" s="41"/>
    </row>
    <row r="9" ht="74" customHeight="1" spans="1:10">
      <c r="A9" s="23"/>
      <c r="B9" s="28"/>
      <c r="C9" s="28" t="s">
        <v>58</v>
      </c>
      <c r="D9" s="28" t="s">
        <v>68</v>
      </c>
      <c r="E9" s="28"/>
      <c r="F9" s="28"/>
      <c r="G9" s="28" t="s">
        <v>69</v>
      </c>
      <c r="H9" s="22" t="s">
        <v>92</v>
      </c>
      <c r="I9" s="40"/>
      <c r="J9" s="41"/>
    </row>
    <row r="10" ht="57" customHeight="1" spans="1:10">
      <c r="A10" s="32" t="s">
        <v>93</v>
      </c>
      <c r="B10" s="28">
        <v>1500</v>
      </c>
      <c r="C10" s="28" t="s">
        <v>51</v>
      </c>
      <c r="D10" s="28" t="s">
        <v>60</v>
      </c>
      <c r="E10" s="28" t="s">
        <v>53</v>
      </c>
      <c r="F10" s="30" t="s">
        <v>54</v>
      </c>
      <c r="G10" s="31" t="s">
        <v>55</v>
      </c>
      <c r="H10" s="22" t="s">
        <v>94</v>
      </c>
      <c r="I10" s="42" t="s">
        <v>95</v>
      </c>
      <c r="J10" s="41"/>
    </row>
    <row r="11" ht="84" customHeight="1" spans="1:10">
      <c r="A11" s="33"/>
      <c r="B11" s="28"/>
      <c r="C11" s="28" t="s">
        <v>58</v>
      </c>
      <c r="D11" s="28" t="s">
        <v>60</v>
      </c>
      <c r="E11" s="28"/>
      <c r="F11" s="28"/>
      <c r="G11" s="28" t="s">
        <v>69</v>
      </c>
      <c r="H11" s="22" t="s">
        <v>96</v>
      </c>
      <c r="I11" s="40"/>
      <c r="J11" s="43"/>
    </row>
    <row r="12" ht="46" customHeight="1" spans="1:8">
      <c r="A12" s="34"/>
      <c r="B12" s="34"/>
      <c r="C12" s="34"/>
      <c r="D12" s="34"/>
      <c r="E12" s="34"/>
      <c r="F12" s="34"/>
      <c r="G12" s="34"/>
      <c r="H12" s="34"/>
    </row>
  </sheetData>
  <mergeCells count="26">
    <mergeCell ref="A1:H1"/>
    <mergeCell ref="A2:I2"/>
    <mergeCell ref="E4:G4"/>
    <mergeCell ref="A12:H12"/>
    <mergeCell ref="A4:A5"/>
    <mergeCell ref="A6:A7"/>
    <mergeCell ref="A8:A9"/>
    <mergeCell ref="A10:A11"/>
    <mergeCell ref="B4:B5"/>
    <mergeCell ref="B6:B7"/>
    <mergeCell ref="B8:B9"/>
    <mergeCell ref="B10:B11"/>
    <mergeCell ref="C4:C5"/>
    <mergeCell ref="D4:D5"/>
    <mergeCell ref="E6:E7"/>
    <mergeCell ref="E8:E9"/>
    <mergeCell ref="E10:E11"/>
    <mergeCell ref="F6:F7"/>
    <mergeCell ref="F8:F9"/>
    <mergeCell ref="F10:F11"/>
    <mergeCell ref="I4:I5"/>
    <mergeCell ref="I6:I7"/>
    <mergeCell ref="I8:I9"/>
    <mergeCell ref="I10:I11"/>
    <mergeCell ref="J4:J5"/>
    <mergeCell ref="J6:J11"/>
  </mergeCells>
  <pageMargins left="0.314583333333333" right="0.156944444444444" top="0.393055555555556" bottom="1" header="0.275" footer="0.5"/>
  <pageSetup paperSize="9" scale="9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topLeftCell="A9" workbookViewId="0">
      <selection activeCell="K10" sqref="K10"/>
    </sheetView>
  </sheetViews>
  <sheetFormatPr defaultColWidth="9" defaultRowHeight="13.5" outlineLevelCol="6"/>
  <cols>
    <col min="1" max="1" width="8.125" style="15" customWidth="1"/>
    <col min="2" max="2" width="9.75" style="15" customWidth="1"/>
    <col min="3" max="3" width="8.5" style="15" customWidth="1"/>
    <col min="4" max="4" width="7.125" style="15" customWidth="1"/>
    <col min="5" max="5" width="13.625" style="15" customWidth="1"/>
    <col min="6" max="6" width="14.75" style="15" customWidth="1"/>
    <col min="7" max="7" width="65.625" style="15" customWidth="1"/>
    <col min="8" max="8" width="9" style="15"/>
  </cols>
  <sheetData>
    <row r="1" s="15" customFormat="1" ht="47" customHeight="1" spans="1:7">
      <c r="A1" s="16" t="s">
        <v>97</v>
      </c>
      <c r="B1" s="16"/>
      <c r="C1" s="16"/>
      <c r="D1" s="16"/>
      <c r="E1" s="16"/>
      <c r="F1" s="16"/>
      <c r="G1" s="16"/>
    </row>
    <row r="2" ht="23" customHeight="1" spans="1:7">
      <c r="A2" s="17" t="s">
        <v>33</v>
      </c>
      <c r="B2" s="17" t="s">
        <v>36</v>
      </c>
      <c r="C2" s="17" t="s">
        <v>98</v>
      </c>
      <c r="D2" s="18" t="s">
        <v>99</v>
      </c>
      <c r="E2" s="18"/>
      <c r="F2" s="18"/>
      <c r="G2" s="18"/>
    </row>
    <row r="3" ht="20" customHeight="1" spans="1:7">
      <c r="A3" s="17"/>
      <c r="B3" s="17"/>
      <c r="C3" s="17"/>
      <c r="D3" s="17" t="s">
        <v>35</v>
      </c>
      <c r="E3" s="17" t="s">
        <v>100</v>
      </c>
      <c r="F3" s="18" t="s">
        <v>44</v>
      </c>
      <c r="G3" s="18"/>
    </row>
    <row r="4" ht="25" customHeight="1" spans="1:7">
      <c r="A4" s="17"/>
      <c r="B4" s="17"/>
      <c r="C4" s="17"/>
      <c r="D4" s="17"/>
      <c r="E4" s="18"/>
      <c r="F4" s="17" t="s">
        <v>101</v>
      </c>
      <c r="G4" s="18" t="s">
        <v>102</v>
      </c>
    </row>
    <row r="5" ht="27" customHeight="1" spans="1:7">
      <c r="A5" s="17"/>
      <c r="B5" s="17"/>
      <c r="C5" s="17"/>
      <c r="D5" s="17"/>
      <c r="E5" s="18"/>
      <c r="F5" s="17"/>
      <c r="G5" s="17" t="s">
        <v>103</v>
      </c>
    </row>
    <row r="6" ht="54" customHeight="1" spans="1:7">
      <c r="A6" s="19" t="s">
        <v>84</v>
      </c>
      <c r="B6" s="17" t="s">
        <v>51</v>
      </c>
      <c r="C6" s="19" t="s">
        <v>104</v>
      </c>
      <c r="D6" s="18">
        <v>800</v>
      </c>
      <c r="E6" s="20" t="s">
        <v>105</v>
      </c>
      <c r="F6" s="21" t="s">
        <v>106</v>
      </c>
      <c r="G6" s="22" t="s">
        <v>85</v>
      </c>
    </row>
    <row r="7" ht="57" customHeight="1" spans="1:7">
      <c r="A7" s="23"/>
      <c r="B7" s="17" t="s">
        <v>58</v>
      </c>
      <c r="C7" s="23"/>
      <c r="D7" s="18"/>
      <c r="E7" s="17"/>
      <c r="F7" s="17"/>
      <c r="G7" s="22" t="s">
        <v>88</v>
      </c>
    </row>
    <row r="8" ht="85" customHeight="1" spans="1:7">
      <c r="A8" s="24" t="s">
        <v>89</v>
      </c>
      <c r="B8" s="17" t="s">
        <v>51</v>
      </c>
      <c r="C8" s="24" t="s">
        <v>104</v>
      </c>
      <c r="D8" s="18">
        <v>1000</v>
      </c>
      <c r="E8" s="20" t="s">
        <v>105</v>
      </c>
      <c r="F8" s="21" t="s">
        <v>106</v>
      </c>
      <c r="G8" s="22" t="s">
        <v>90</v>
      </c>
    </row>
    <row r="9" ht="87" customHeight="1" spans="1:7">
      <c r="A9" s="23"/>
      <c r="B9" s="17" t="s">
        <v>58</v>
      </c>
      <c r="C9" s="23"/>
      <c r="D9" s="18"/>
      <c r="E9" s="17"/>
      <c r="F9" s="17" t="s">
        <v>69</v>
      </c>
      <c r="G9" s="22" t="s">
        <v>92</v>
      </c>
    </row>
    <row r="10" ht="81" customHeight="1" spans="1:7">
      <c r="A10" s="24" t="s">
        <v>93</v>
      </c>
      <c r="B10" s="17" t="s">
        <v>51</v>
      </c>
      <c r="C10" s="24" t="s">
        <v>104</v>
      </c>
      <c r="D10" s="18">
        <v>1500</v>
      </c>
      <c r="E10" s="20" t="s">
        <v>105</v>
      </c>
      <c r="F10" s="21" t="s">
        <v>106</v>
      </c>
      <c r="G10" s="22" t="s">
        <v>94</v>
      </c>
    </row>
    <row r="11" ht="100" customHeight="1" spans="1:7">
      <c r="A11" s="23"/>
      <c r="B11" s="17" t="s">
        <v>58</v>
      </c>
      <c r="C11" s="23"/>
      <c r="D11" s="18"/>
      <c r="E11" s="17"/>
      <c r="F11" s="17" t="s">
        <v>69</v>
      </c>
      <c r="G11" s="22" t="s">
        <v>96</v>
      </c>
    </row>
  </sheetData>
  <mergeCells count="21">
    <mergeCell ref="A1:G1"/>
    <mergeCell ref="D2:G2"/>
    <mergeCell ref="F3:G3"/>
    <mergeCell ref="A2:A5"/>
    <mergeCell ref="A6:A7"/>
    <mergeCell ref="A8:A9"/>
    <mergeCell ref="A10:A11"/>
    <mergeCell ref="B2:B5"/>
    <mergeCell ref="C2:C5"/>
    <mergeCell ref="C6:C7"/>
    <mergeCell ref="C8:C9"/>
    <mergeCell ref="C10:C11"/>
    <mergeCell ref="D3:D5"/>
    <mergeCell ref="D6:D7"/>
    <mergeCell ref="D8:D9"/>
    <mergeCell ref="D10:D11"/>
    <mergeCell ref="E3:E5"/>
    <mergeCell ref="E6:E7"/>
    <mergeCell ref="E8:E9"/>
    <mergeCell ref="E10:E11"/>
    <mergeCell ref="F4:F5"/>
  </mergeCells>
  <pageMargins left="0.75" right="0.75" top="0.472222222222222" bottom="0.354166666666667" header="0.314583333333333" footer="0.156944444444444"/>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5"/>
  <sheetViews>
    <sheetView workbookViewId="0">
      <selection activeCell="F33" sqref="F33"/>
    </sheetView>
  </sheetViews>
  <sheetFormatPr defaultColWidth="10" defaultRowHeight="13.5"/>
  <cols>
    <col min="1" max="1" width="5.7" style="1" customWidth="1"/>
    <col min="2" max="2" width="18.3166666666667" style="1" customWidth="1"/>
    <col min="3" max="3" width="12.3416666666667" style="1" customWidth="1"/>
    <col min="4" max="4" width="7.325" style="1" customWidth="1"/>
    <col min="5" max="8" width="8.2" style="1" customWidth="1"/>
    <col min="9" max="9" width="8.81666666666667" style="1" customWidth="1"/>
    <col min="10" max="11" width="9.75833333333333" style="1" customWidth="1"/>
    <col min="12" max="12" width="8.2" style="1" customWidth="1"/>
    <col min="13" max="13" width="9.75833333333333" style="1" customWidth="1"/>
    <col min="14" max="14" width="7.725" style="1" customWidth="1"/>
    <col min="15" max="15" width="7.6" style="1" customWidth="1"/>
    <col min="16" max="16" width="8.41666666666667" style="1" customWidth="1"/>
    <col min="17" max="17" width="12.5" style="1" customWidth="1"/>
    <col min="18" max="16384" width="10" style="1"/>
  </cols>
  <sheetData>
    <row r="1" s="1" customFormat="1" ht="38.4" customHeight="1" spans="1:16">
      <c r="A1" s="2"/>
      <c r="B1" s="3" t="s">
        <v>107</v>
      </c>
      <c r="C1" s="3"/>
      <c r="D1" s="3"/>
      <c r="E1" s="3"/>
      <c r="F1" s="3"/>
      <c r="G1" s="3"/>
      <c r="H1" s="3"/>
      <c r="I1" s="3"/>
      <c r="J1" s="3"/>
      <c r="K1" s="3"/>
      <c r="L1" s="3"/>
      <c r="M1" s="3"/>
      <c r="N1" s="3"/>
      <c r="O1" s="3"/>
      <c r="P1" s="3"/>
    </row>
    <row r="2" s="1" customFormat="1" ht="22.6" customHeight="1" spans="2:16">
      <c r="B2" s="4" t="s">
        <v>108</v>
      </c>
      <c r="C2" s="2" t="s">
        <v>109</v>
      </c>
      <c r="D2" s="5" t="s">
        <v>110</v>
      </c>
      <c r="E2" s="2" t="s">
        <v>111</v>
      </c>
      <c r="F2" s="2"/>
      <c r="G2" s="2"/>
      <c r="H2" s="2"/>
      <c r="J2" s="12"/>
      <c r="K2" s="12"/>
      <c r="O2" s="13" t="s">
        <v>112</v>
      </c>
      <c r="P2" s="13"/>
    </row>
    <row r="3" s="1" customFormat="1" ht="24.1" customHeight="1" spans="1:17">
      <c r="A3" s="6" t="s">
        <v>113</v>
      </c>
      <c r="B3" s="6" t="s">
        <v>114</v>
      </c>
      <c r="C3" s="6" t="s">
        <v>115</v>
      </c>
      <c r="D3" s="6" t="s">
        <v>116</v>
      </c>
      <c r="E3" s="7" t="s">
        <v>117</v>
      </c>
      <c r="F3" s="6" t="s">
        <v>118</v>
      </c>
      <c r="G3" s="6" t="s">
        <v>119</v>
      </c>
      <c r="H3" s="6" t="s">
        <v>120</v>
      </c>
      <c r="I3" s="6" t="s">
        <v>121</v>
      </c>
      <c r="J3" s="14" t="s">
        <v>122</v>
      </c>
      <c r="K3" s="14" t="s">
        <v>123</v>
      </c>
      <c r="L3" s="6" t="s">
        <v>124</v>
      </c>
      <c r="M3" s="6" t="s">
        <v>125</v>
      </c>
      <c r="N3" s="6" t="s">
        <v>126</v>
      </c>
      <c r="O3" s="6" t="s">
        <v>127</v>
      </c>
      <c r="P3" s="6" t="s">
        <v>128</v>
      </c>
      <c r="Q3" s="6" t="s">
        <v>129</v>
      </c>
    </row>
    <row r="4" s="1" customFormat="1" ht="19.9" customHeight="1" spans="1:17">
      <c r="A4" s="8">
        <v>1</v>
      </c>
      <c r="B4" s="9" t="s">
        <v>130</v>
      </c>
      <c r="C4" s="9" t="s">
        <v>131</v>
      </c>
      <c r="D4" s="8">
        <v>7828</v>
      </c>
      <c r="E4" s="10">
        <v>17529</v>
      </c>
      <c r="F4" s="11">
        <v>101.277318</v>
      </c>
      <c r="G4" s="11">
        <v>129.378280531426</v>
      </c>
      <c r="H4" s="11">
        <v>57.777008386103</v>
      </c>
      <c r="I4" s="11">
        <v>36.454935</v>
      </c>
      <c r="J4" s="11">
        <v>46.569922074604</v>
      </c>
      <c r="K4" s="11">
        <v>20.7969279479719</v>
      </c>
      <c r="L4" s="11">
        <v>33.972464</v>
      </c>
      <c r="M4" s="11">
        <v>0</v>
      </c>
      <c r="N4" s="11">
        <v>0</v>
      </c>
      <c r="O4" s="11">
        <v>33.972464</v>
      </c>
      <c r="P4" s="11">
        <v>2.482471</v>
      </c>
      <c r="Q4" s="1">
        <f>J4/0.6</f>
        <v>77.6165367910067</v>
      </c>
    </row>
    <row r="5" s="1" customFormat="1" ht="19.9" customHeight="1" spans="1:17">
      <c r="A5" s="8">
        <v>2</v>
      </c>
      <c r="B5" s="9" t="s">
        <v>130</v>
      </c>
      <c r="C5" s="9" t="s">
        <v>132</v>
      </c>
      <c r="D5" s="8">
        <v>4197</v>
      </c>
      <c r="E5" s="10">
        <v>11089</v>
      </c>
      <c r="F5" s="11">
        <v>85.441974</v>
      </c>
      <c r="G5" s="11">
        <v>203.578684774839</v>
      </c>
      <c r="H5" s="11">
        <v>77.051108305528</v>
      </c>
      <c r="I5" s="11">
        <v>34.215834</v>
      </c>
      <c r="J5" s="11">
        <v>81.5245032165833</v>
      </c>
      <c r="K5" s="11">
        <v>30.8556533501668</v>
      </c>
      <c r="L5" s="11">
        <v>32.911825</v>
      </c>
      <c r="M5" s="11">
        <v>0</v>
      </c>
      <c r="N5" s="11">
        <v>0</v>
      </c>
      <c r="O5" s="11">
        <v>32.911825</v>
      </c>
      <c r="P5" s="11">
        <v>1.304009</v>
      </c>
      <c r="Q5" s="1">
        <f>J5/0.6</f>
        <v>135.874172027639</v>
      </c>
    </row>
    <row r="6" s="1" customFormat="1" ht="19.9" customHeight="1" spans="1:17">
      <c r="A6" s="8">
        <v>3</v>
      </c>
      <c r="B6" s="9" t="s">
        <v>130</v>
      </c>
      <c r="C6" s="9" t="s">
        <v>133</v>
      </c>
      <c r="D6" s="8">
        <v>16463</v>
      </c>
      <c r="E6" s="10">
        <v>90403</v>
      </c>
      <c r="F6" s="11">
        <v>1370.80762</v>
      </c>
      <c r="G6" s="11">
        <v>832.659673206585</v>
      </c>
      <c r="H6" s="11">
        <v>151.63297899406</v>
      </c>
      <c r="I6" s="11">
        <v>953.975995</v>
      </c>
      <c r="J6" s="11">
        <v>579.466679827492</v>
      </c>
      <c r="K6" s="11">
        <v>105.524816101236</v>
      </c>
      <c r="L6" s="11">
        <v>868.894249</v>
      </c>
      <c r="M6" s="11">
        <v>79.700787</v>
      </c>
      <c r="N6" s="11">
        <v>0</v>
      </c>
      <c r="O6" s="11">
        <v>948.595036</v>
      </c>
      <c r="P6" s="11">
        <v>5.380959</v>
      </c>
      <c r="Q6" s="1">
        <f>J6/0.75</f>
        <v>772.622239769989</v>
      </c>
    </row>
    <row r="7" s="1" customFormat="1" ht="19.9" customHeight="1" spans="1:17">
      <c r="A7" s="8">
        <v>4</v>
      </c>
      <c r="B7" s="9" t="s">
        <v>130</v>
      </c>
      <c r="C7" s="9" t="s">
        <v>134</v>
      </c>
      <c r="D7" s="8">
        <v>14900</v>
      </c>
      <c r="E7" s="10">
        <v>91803</v>
      </c>
      <c r="F7" s="11">
        <v>1522.517471</v>
      </c>
      <c r="G7" s="11">
        <v>1021.82380604027</v>
      </c>
      <c r="H7" s="11">
        <v>165.846156552618</v>
      </c>
      <c r="I7" s="11">
        <v>1002.875531</v>
      </c>
      <c r="J7" s="11">
        <v>673.070826174497</v>
      </c>
      <c r="K7" s="11">
        <v>109.242130540396</v>
      </c>
      <c r="L7" s="11">
        <v>934.272333</v>
      </c>
      <c r="M7" s="11">
        <v>63.027858</v>
      </c>
      <c r="N7" s="11">
        <v>0</v>
      </c>
      <c r="O7" s="11">
        <v>997.300191</v>
      </c>
      <c r="P7" s="11">
        <v>5.57534</v>
      </c>
      <c r="Q7" s="1">
        <f>J7/0.75</f>
        <v>897.427768232663</v>
      </c>
    </row>
    <row r="8" s="1" customFormat="1" ht="19.9" customHeight="1" spans="1:17">
      <c r="A8" s="8">
        <v>5</v>
      </c>
      <c r="B8" s="9" t="s">
        <v>135</v>
      </c>
      <c r="C8" s="9" t="s">
        <v>133</v>
      </c>
      <c r="D8" s="8">
        <v>4627</v>
      </c>
      <c r="E8" s="10">
        <v>25729</v>
      </c>
      <c r="F8" s="11">
        <v>482.095423</v>
      </c>
      <c r="G8" s="11">
        <v>1041.9179230603</v>
      </c>
      <c r="H8" s="11">
        <v>187.374333631311</v>
      </c>
      <c r="I8" s="11">
        <v>433.918208</v>
      </c>
      <c r="J8" s="11">
        <v>937.795997406527</v>
      </c>
      <c r="K8" s="11">
        <v>168.64946480625</v>
      </c>
      <c r="L8" s="11">
        <v>329.518033</v>
      </c>
      <c r="M8" s="11">
        <v>1.409157</v>
      </c>
      <c r="N8" s="11">
        <v>0</v>
      </c>
      <c r="O8" s="11">
        <v>330.92719</v>
      </c>
      <c r="P8" s="11">
        <v>102.991018</v>
      </c>
      <c r="Q8" s="1">
        <f>J8/0.86</f>
        <v>1090.46046210061</v>
      </c>
    </row>
    <row r="9" s="1" customFormat="1" ht="19.9" customHeight="1" spans="1:17">
      <c r="A9" s="8">
        <v>6</v>
      </c>
      <c r="B9" s="9" t="s">
        <v>135</v>
      </c>
      <c r="C9" s="9" t="s">
        <v>134</v>
      </c>
      <c r="D9" s="8">
        <v>5101</v>
      </c>
      <c r="E9" s="10">
        <v>32672</v>
      </c>
      <c r="F9" s="11">
        <v>693.38781</v>
      </c>
      <c r="G9" s="11">
        <v>1359.3174083513</v>
      </c>
      <c r="H9" s="11">
        <v>212.226925195886</v>
      </c>
      <c r="I9" s="11">
        <v>615.759485</v>
      </c>
      <c r="J9" s="11">
        <v>1207.13484610861</v>
      </c>
      <c r="K9" s="11">
        <v>188.467031403036</v>
      </c>
      <c r="L9" s="11">
        <v>447.818198</v>
      </c>
      <c r="M9" s="11">
        <v>1.869831</v>
      </c>
      <c r="N9" s="11">
        <v>0</v>
      </c>
      <c r="O9" s="11">
        <v>449.688029</v>
      </c>
      <c r="P9" s="11">
        <v>166.071456</v>
      </c>
      <c r="Q9" s="1">
        <f>J9/0.86</f>
        <v>1403.64516989373</v>
      </c>
    </row>
    <row r="10" s="1" customFormat="1" ht="19" customHeight="1" spans="1:16">
      <c r="A10" s="8" t="s">
        <v>136</v>
      </c>
      <c r="B10" s="8"/>
      <c r="C10" s="8"/>
      <c r="D10" s="8">
        <v>53116</v>
      </c>
      <c r="E10" s="10">
        <v>269225</v>
      </c>
      <c r="F10" s="11">
        <v>4255.527616</v>
      </c>
      <c r="G10" s="11">
        <v>801.176221100986</v>
      </c>
      <c r="H10" s="11">
        <v>158.065841433745</v>
      </c>
      <c r="I10" s="11">
        <v>3077.199988</v>
      </c>
      <c r="J10" s="11">
        <v>579.335791098727</v>
      </c>
      <c r="K10" s="11">
        <v>114.29844880676</v>
      </c>
      <c r="L10" s="11">
        <v>2647.387102</v>
      </c>
      <c r="M10" s="11">
        <v>146.007633</v>
      </c>
      <c r="N10" s="11">
        <v>0</v>
      </c>
      <c r="O10" s="11">
        <v>2793.394735</v>
      </c>
      <c r="P10" s="11">
        <v>283.805253</v>
      </c>
    </row>
    <row r="14" s="1" customFormat="1" ht="19.5" spans="1:16">
      <c r="A14" s="2"/>
      <c r="B14" s="3" t="s">
        <v>107</v>
      </c>
      <c r="C14" s="3"/>
      <c r="D14" s="3"/>
      <c r="E14" s="3"/>
      <c r="F14" s="3"/>
      <c r="G14" s="3"/>
      <c r="H14" s="3"/>
      <c r="I14" s="3"/>
      <c r="J14" s="3"/>
      <c r="K14" s="3"/>
      <c r="L14" s="3"/>
      <c r="M14" s="3"/>
      <c r="N14" s="3"/>
      <c r="O14" s="3"/>
      <c r="P14" s="3"/>
    </row>
    <row r="15" s="1" customFormat="1" spans="2:16">
      <c r="B15" s="4" t="s">
        <v>108</v>
      </c>
      <c r="C15" s="2" t="s">
        <v>137</v>
      </c>
      <c r="D15" s="5" t="s">
        <v>110</v>
      </c>
      <c r="E15" s="2" t="s">
        <v>138</v>
      </c>
      <c r="F15" s="2"/>
      <c r="G15" s="2"/>
      <c r="H15" s="2"/>
      <c r="J15" s="12"/>
      <c r="K15" s="12"/>
      <c r="O15" s="13" t="s">
        <v>112</v>
      </c>
      <c r="P15" s="13"/>
    </row>
    <row r="16" s="1" customFormat="1" ht="33.75" spans="1:17">
      <c r="A16" s="6" t="s">
        <v>113</v>
      </c>
      <c r="B16" s="6" t="s">
        <v>114</v>
      </c>
      <c r="C16" s="6" t="s">
        <v>115</v>
      </c>
      <c r="D16" s="6" t="s">
        <v>116</v>
      </c>
      <c r="E16" s="7" t="s">
        <v>117</v>
      </c>
      <c r="F16" s="6" t="s">
        <v>118</v>
      </c>
      <c r="G16" s="6" t="s">
        <v>119</v>
      </c>
      <c r="H16" s="6" t="s">
        <v>120</v>
      </c>
      <c r="I16" s="6" t="s">
        <v>121</v>
      </c>
      <c r="J16" s="14" t="s">
        <v>122</v>
      </c>
      <c r="K16" s="14" t="s">
        <v>123</v>
      </c>
      <c r="L16" s="6" t="s">
        <v>124</v>
      </c>
      <c r="M16" s="6" t="s">
        <v>125</v>
      </c>
      <c r="N16" s="6" t="s">
        <v>126</v>
      </c>
      <c r="O16" s="6" t="s">
        <v>127</v>
      </c>
      <c r="P16" s="6" t="s">
        <v>128</v>
      </c>
      <c r="Q16" s="6" t="s">
        <v>129</v>
      </c>
    </row>
    <row r="17" s="1" customFormat="1" spans="1:17">
      <c r="A17" s="8">
        <v>1</v>
      </c>
      <c r="B17" s="9" t="s">
        <v>130</v>
      </c>
      <c r="C17" s="9" t="s">
        <v>131</v>
      </c>
      <c r="D17" s="8">
        <v>17124</v>
      </c>
      <c r="E17" s="10">
        <v>39341</v>
      </c>
      <c r="F17" s="11">
        <v>184.214704</v>
      </c>
      <c r="G17" s="11">
        <v>107.576911936463</v>
      </c>
      <c r="H17" s="11">
        <v>46.8251198495209</v>
      </c>
      <c r="I17" s="11">
        <v>75.712863</v>
      </c>
      <c r="J17" s="11">
        <v>44.2144726699369</v>
      </c>
      <c r="K17" s="11">
        <v>19.2452817671132</v>
      </c>
      <c r="L17" s="11">
        <v>73.276851</v>
      </c>
      <c r="M17" s="11">
        <v>0</v>
      </c>
      <c r="N17" s="11">
        <v>0</v>
      </c>
      <c r="O17" s="11">
        <v>73.276851</v>
      </c>
      <c r="P17" s="11">
        <v>2.436012</v>
      </c>
      <c r="Q17" s="1">
        <f t="shared" ref="Q17:Q22" si="0">J17/0.6</f>
        <v>73.6907877832282</v>
      </c>
    </row>
    <row r="18" s="1" customFormat="1" spans="1:17">
      <c r="A18" s="8">
        <v>2</v>
      </c>
      <c r="B18" s="9" t="s">
        <v>130</v>
      </c>
      <c r="C18" s="9" t="s">
        <v>132</v>
      </c>
      <c r="D18" s="8">
        <v>9076</v>
      </c>
      <c r="E18" s="10">
        <v>24527</v>
      </c>
      <c r="F18" s="11">
        <v>174.192243</v>
      </c>
      <c r="G18" s="11">
        <v>191.92622631115</v>
      </c>
      <c r="H18" s="11">
        <v>71.0206070860684</v>
      </c>
      <c r="I18" s="11">
        <v>77.145726</v>
      </c>
      <c r="J18" s="11">
        <v>84.999698104892</v>
      </c>
      <c r="K18" s="11">
        <v>31.4533885106209</v>
      </c>
      <c r="L18" s="11">
        <v>75.730615</v>
      </c>
      <c r="M18" s="11">
        <v>0</v>
      </c>
      <c r="N18" s="11">
        <v>0</v>
      </c>
      <c r="O18" s="11">
        <v>75.730615</v>
      </c>
      <c r="P18" s="11">
        <v>1.415111</v>
      </c>
      <c r="Q18" s="1">
        <f t="shared" si="0"/>
        <v>141.666163508153</v>
      </c>
    </row>
    <row r="19" s="1" customFormat="1" spans="1:17">
      <c r="A19" s="8">
        <v>3</v>
      </c>
      <c r="B19" s="9" t="s">
        <v>130</v>
      </c>
      <c r="C19" s="9" t="s">
        <v>133</v>
      </c>
      <c r="D19" s="8">
        <v>18004</v>
      </c>
      <c r="E19" s="10">
        <v>95817</v>
      </c>
      <c r="F19" s="11">
        <v>1422.064199</v>
      </c>
      <c r="G19" s="11">
        <v>789.860141635192</v>
      </c>
      <c r="H19" s="11">
        <v>148.414602732292</v>
      </c>
      <c r="I19" s="11">
        <v>987.987978</v>
      </c>
      <c r="J19" s="11">
        <v>548.760263274828</v>
      </c>
      <c r="K19" s="11">
        <v>103.111971570807</v>
      </c>
      <c r="L19" s="11">
        <v>877.509244</v>
      </c>
      <c r="M19" s="11">
        <v>108.717436</v>
      </c>
      <c r="N19" s="11">
        <v>0.00091</v>
      </c>
      <c r="O19" s="11">
        <v>986.22759</v>
      </c>
      <c r="P19" s="11">
        <v>1.760388</v>
      </c>
      <c r="Q19" s="1">
        <f>J19/0.75</f>
        <v>731.680351033104</v>
      </c>
    </row>
    <row r="20" s="1" customFormat="1" spans="1:17">
      <c r="A20" s="8">
        <v>4</v>
      </c>
      <c r="B20" s="9" t="s">
        <v>130</v>
      </c>
      <c r="C20" s="9" t="s">
        <v>134</v>
      </c>
      <c r="D20" s="8">
        <v>16321</v>
      </c>
      <c r="E20" s="10">
        <v>99808</v>
      </c>
      <c r="F20" s="11">
        <v>1642.33442</v>
      </c>
      <c r="G20" s="11">
        <v>1006.27070645181</v>
      </c>
      <c r="H20" s="11">
        <v>164.549376803463</v>
      </c>
      <c r="I20" s="11">
        <v>1085.690877</v>
      </c>
      <c r="J20" s="11">
        <v>665.21100238956</v>
      </c>
      <c r="K20" s="11">
        <v>108.777941347387</v>
      </c>
      <c r="L20" s="11">
        <v>987.947734</v>
      </c>
      <c r="M20" s="11">
        <v>95.664755</v>
      </c>
      <c r="N20" s="11">
        <v>0.088093</v>
      </c>
      <c r="O20" s="11">
        <v>1083.700582</v>
      </c>
      <c r="P20" s="11">
        <v>1.990295</v>
      </c>
      <c r="Q20" s="1">
        <f>J20/0.75</f>
        <v>886.94800318608</v>
      </c>
    </row>
    <row r="21" s="1" customFormat="1" spans="1:17">
      <c r="A21" s="8">
        <v>5</v>
      </c>
      <c r="B21" s="9" t="s">
        <v>135</v>
      </c>
      <c r="C21" s="9" t="s">
        <v>131</v>
      </c>
      <c r="D21" s="8">
        <v>53</v>
      </c>
      <c r="E21" s="10">
        <v>102</v>
      </c>
      <c r="F21" s="11">
        <v>1.094516</v>
      </c>
      <c r="G21" s="11">
        <v>206.512452830189</v>
      </c>
      <c r="H21" s="11">
        <v>107.305490196078</v>
      </c>
      <c r="I21" s="11">
        <v>0.532273</v>
      </c>
      <c r="J21" s="11">
        <v>100.428867924528</v>
      </c>
      <c r="K21" s="11">
        <v>52.1836274509804</v>
      </c>
      <c r="L21" s="11">
        <v>0.310167</v>
      </c>
      <c r="M21" s="11">
        <v>0</v>
      </c>
      <c r="N21" s="11">
        <v>0</v>
      </c>
      <c r="O21" s="11">
        <v>0.310167</v>
      </c>
      <c r="P21" s="11">
        <v>0.222106</v>
      </c>
      <c r="Q21" s="1">
        <f t="shared" si="0"/>
        <v>167.38144654088</v>
      </c>
    </row>
    <row r="22" s="1" customFormat="1" spans="1:17">
      <c r="A22" s="8">
        <v>6</v>
      </c>
      <c r="B22" s="9" t="s">
        <v>135</v>
      </c>
      <c r="C22" s="9" t="s">
        <v>132</v>
      </c>
      <c r="D22" s="8">
        <v>39</v>
      </c>
      <c r="E22" s="10">
        <v>75</v>
      </c>
      <c r="F22" s="11">
        <v>0.831201</v>
      </c>
      <c r="G22" s="11">
        <v>213.128461538462</v>
      </c>
      <c r="H22" s="11">
        <v>110.8268</v>
      </c>
      <c r="I22" s="11">
        <v>0.757068</v>
      </c>
      <c r="J22" s="11">
        <v>194.12</v>
      </c>
      <c r="K22" s="11">
        <v>100.9424</v>
      </c>
      <c r="L22" s="11">
        <v>0.393842</v>
      </c>
      <c r="M22" s="11">
        <v>0</v>
      </c>
      <c r="N22" s="11">
        <v>0</v>
      </c>
      <c r="O22" s="11">
        <v>0.393842</v>
      </c>
      <c r="P22" s="11">
        <v>0.363226</v>
      </c>
      <c r="Q22" s="1">
        <f t="shared" si="0"/>
        <v>323.533333333333</v>
      </c>
    </row>
    <row r="23" s="1" customFormat="1" spans="1:17">
      <c r="A23" s="8">
        <v>7</v>
      </c>
      <c r="B23" s="9" t="s">
        <v>135</v>
      </c>
      <c r="C23" s="9" t="s">
        <v>133</v>
      </c>
      <c r="D23" s="8">
        <v>5048</v>
      </c>
      <c r="E23" s="10">
        <v>26245</v>
      </c>
      <c r="F23" s="11">
        <v>456.491982</v>
      </c>
      <c r="G23" s="11">
        <v>904.302658478605</v>
      </c>
      <c r="H23" s="11">
        <v>173.934837873881</v>
      </c>
      <c r="I23" s="11">
        <v>417.430322</v>
      </c>
      <c r="J23" s="11">
        <v>826.922190966719</v>
      </c>
      <c r="K23" s="11">
        <v>159.051370546771</v>
      </c>
      <c r="L23" s="11">
        <v>332.159169</v>
      </c>
      <c r="M23" s="11">
        <v>0.913165</v>
      </c>
      <c r="N23" s="11">
        <v>0.004646</v>
      </c>
      <c r="O23" s="11">
        <v>333.07698</v>
      </c>
      <c r="P23" s="11">
        <v>84.353342</v>
      </c>
      <c r="Q23" s="1">
        <f>J23/0.86</f>
        <v>961.53743135665</v>
      </c>
    </row>
    <row r="24" s="1" customFormat="1" spans="1:17">
      <c r="A24" s="8">
        <v>8</v>
      </c>
      <c r="B24" s="9" t="s">
        <v>135</v>
      </c>
      <c r="C24" s="9" t="s">
        <v>134</v>
      </c>
      <c r="D24" s="8">
        <v>5382</v>
      </c>
      <c r="E24" s="10">
        <v>32993</v>
      </c>
      <c r="F24" s="11">
        <v>680.805925</v>
      </c>
      <c r="G24" s="11">
        <v>1264.96827387588</v>
      </c>
      <c r="H24" s="11">
        <v>206.348596672021</v>
      </c>
      <c r="I24" s="11">
        <v>619.063227</v>
      </c>
      <c r="J24" s="11">
        <v>1150.24754180602</v>
      </c>
      <c r="K24" s="11">
        <v>187.634718576668</v>
      </c>
      <c r="L24" s="11">
        <v>477.092034</v>
      </c>
      <c r="M24" s="11">
        <v>2.777463</v>
      </c>
      <c r="N24" s="11">
        <v>0</v>
      </c>
      <c r="O24" s="11">
        <v>479.869497</v>
      </c>
      <c r="P24" s="11">
        <v>139.19373</v>
      </c>
      <c r="Q24" s="1">
        <f>J24/0.86</f>
        <v>1337.49714163491</v>
      </c>
    </row>
    <row r="25" s="1" customFormat="1" spans="1:16">
      <c r="A25" s="8" t="s">
        <v>136</v>
      </c>
      <c r="B25" s="8"/>
      <c r="C25" s="8"/>
      <c r="D25" s="8">
        <v>71047</v>
      </c>
      <c r="E25" s="10">
        <v>318908</v>
      </c>
      <c r="F25" s="11">
        <v>4562.02919</v>
      </c>
      <c r="G25" s="11">
        <v>642.114260982167</v>
      </c>
      <c r="H25" s="11">
        <v>143.051575689541</v>
      </c>
      <c r="I25" s="11">
        <v>3264.320334</v>
      </c>
      <c r="J25" s="11">
        <v>459.459278224274</v>
      </c>
      <c r="K25" s="11">
        <v>102.359311588295</v>
      </c>
      <c r="L25" s="11">
        <v>2824.419656</v>
      </c>
      <c r="M25" s="11">
        <v>208.072819</v>
      </c>
      <c r="N25" s="11">
        <v>0.093649</v>
      </c>
      <c r="O25" s="11">
        <v>3032.586124</v>
      </c>
      <c r="P25" s="11">
        <v>231.73421</v>
      </c>
    </row>
  </sheetData>
  <mergeCells count="8">
    <mergeCell ref="B1:P1"/>
    <mergeCell ref="E2:F2"/>
    <mergeCell ref="O2:P2"/>
    <mergeCell ref="A10:C10"/>
    <mergeCell ref="B14:P14"/>
    <mergeCell ref="E15:F15"/>
    <mergeCell ref="O15:P15"/>
    <mergeCell ref="A25:C25"/>
  </mergeCells>
  <pageMargins left="0.156944444444444" right="0.156944444444444" top="1" bottom="1" header="0.5" footer="0.5"/>
  <pageSetup paperSize="9" scale="9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附件2.家庭医生医保签约服务包服务内容</vt:lpstr>
      <vt:lpstr>医保普通包 </vt:lpstr>
      <vt:lpstr>医保特病包</vt:lpstr>
      <vt:lpstr>1</vt:lpstr>
      <vt:lpstr>2022-2023年两病费用情况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Administrator</cp:lastModifiedBy>
  <dcterms:created xsi:type="dcterms:W3CDTF">2024-07-18T10:06:00Z</dcterms:created>
  <dcterms:modified xsi:type="dcterms:W3CDTF">2025-10-09T08:01:57Z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9E4AF8F30B2A4856B99240E52D7F4FA8_13</vt:lpwstr>
  </property>
</Properties>
</file>