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  <c r="E32" i="1"/>
  <c r="D32" i="1"/>
  <c r="C32" i="1"/>
  <c r="E30" i="1"/>
  <c r="D30" i="1"/>
  <c r="C30" i="1"/>
  <c r="E22" i="1"/>
  <c r="D22" i="1"/>
  <c r="C22" i="1"/>
  <c r="E19" i="1"/>
  <c r="D19" i="1"/>
  <c r="C19" i="1"/>
  <c r="E11" i="1"/>
  <c r="D11" i="1"/>
  <c r="E9" i="1"/>
  <c r="D9" i="1"/>
  <c r="C9" i="1"/>
</calcChain>
</file>

<file path=xl/sharedStrings.xml><?xml version="1.0" encoding="utf-8"?>
<sst xmlns="http://schemas.openxmlformats.org/spreadsheetml/2006/main" count="137" uniqueCount="137">
  <si>
    <t>四川省岳池水利水电开发实业公司
城镇供水基本情况调查表</t>
  </si>
  <si>
    <t>项目名称</t>
  </si>
  <si>
    <t>行次及关系</t>
  </si>
  <si>
    <t>2022年</t>
  </si>
  <si>
    <t>2023年</t>
  </si>
  <si>
    <t>2024年</t>
  </si>
  <si>
    <t>备注</t>
  </si>
  <si>
    <t>一、企业财务情况</t>
  </si>
  <si>
    <t>A1</t>
  </si>
  <si>
    <t>水厂数量（个）</t>
  </si>
  <si>
    <t>A2</t>
  </si>
  <si>
    <t>企业所有权形式</t>
  </si>
  <si>
    <t>A3</t>
  </si>
  <si>
    <t>注册资本（万元）</t>
  </si>
  <si>
    <t>A4</t>
  </si>
  <si>
    <t>其中：国家资本（万元）</t>
  </si>
  <si>
    <t>A5</t>
  </si>
  <si>
    <t>（一）资产(元)</t>
  </si>
  <si>
    <t>A6=A7+A8</t>
  </si>
  <si>
    <t>1、流动资产</t>
  </si>
  <si>
    <t>A7</t>
  </si>
  <si>
    <t>2、非流动资产</t>
  </si>
  <si>
    <t>A8=A9+A12+…+A15</t>
  </si>
  <si>
    <r>
      <t>（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）固定资产净值</t>
    </r>
  </si>
  <si>
    <t>A9=A10-A11</t>
  </si>
  <si>
    <t>固定资产原值</t>
  </si>
  <si>
    <t>A10</t>
  </si>
  <si>
    <t>累计折旧</t>
  </si>
  <si>
    <t>A11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</si>
  <si>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）工程物资</t>
    </r>
  </si>
  <si>
    <t>A12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</si>
  <si>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）在建工程</t>
    </r>
  </si>
  <si>
    <t>A13</t>
  </si>
  <si>
    <t>（4）无形资产</t>
  </si>
  <si>
    <t>A14</t>
  </si>
  <si>
    <t>（5）其它资产</t>
  </si>
  <si>
    <t>A15</t>
  </si>
  <si>
    <t>（二）负债(元)</t>
  </si>
  <si>
    <t>A16=A17+A18</t>
  </si>
  <si>
    <r>
      <t>1</t>
    </r>
    <r>
      <rPr>
        <sz val="10"/>
        <rFont val="宋体"/>
        <charset val="134"/>
      </rPr>
      <t>、流动负债</t>
    </r>
  </si>
  <si>
    <t>A17</t>
  </si>
  <si>
    <r>
      <t>2</t>
    </r>
    <r>
      <rPr>
        <sz val="10"/>
        <rFont val="宋体"/>
        <charset val="134"/>
      </rPr>
      <t>、非流动负债</t>
    </r>
  </si>
  <si>
    <t>A18</t>
  </si>
  <si>
    <t>（三）所有者权益(元)</t>
  </si>
  <si>
    <t>A19=A20+A21+A22+A23</t>
  </si>
  <si>
    <t>1、实收资本</t>
  </si>
  <si>
    <t>A20</t>
  </si>
  <si>
    <t>2、资本公积</t>
  </si>
  <si>
    <t>A21</t>
  </si>
  <si>
    <t>3、盈余公积</t>
  </si>
  <si>
    <t>A22</t>
  </si>
  <si>
    <t>4、未分配利润</t>
  </si>
  <si>
    <t>A23</t>
  </si>
  <si>
    <t>（四）主营业务损益(元)</t>
  </si>
  <si>
    <t>A24</t>
  </si>
  <si>
    <t>1、主营业务收入</t>
  </si>
  <si>
    <t>A25</t>
  </si>
  <si>
    <t>含户表收入</t>
  </si>
  <si>
    <t>2、主营业务成本</t>
  </si>
  <si>
    <t>A26</t>
  </si>
  <si>
    <t>3、期间费用</t>
  </si>
  <si>
    <t>A27</t>
  </si>
  <si>
    <t>4、主营业务税金及附加</t>
  </si>
  <si>
    <t>A28</t>
  </si>
  <si>
    <t>5、主营业务净利润</t>
  </si>
  <si>
    <r>
      <t>A29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25-</t>
    </r>
    <r>
      <rPr>
        <sz val="9"/>
        <rFont val="宋体"/>
        <charset val="134"/>
      </rPr>
      <t>A</t>
    </r>
    <r>
      <rPr>
        <sz val="9"/>
        <rFont val="宋体"/>
        <charset val="134"/>
      </rPr>
      <t>26-</t>
    </r>
    <r>
      <rPr>
        <sz val="9"/>
        <rFont val="宋体"/>
        <charset val="134"/>
      </rPr>
      <t>A</t>
    </r>
    <r>
      <rPr>
        <sz val="9"/>
        <rFont val="宋体"/>
        <charset val="134"/>
      </rPr>
      <t>27-</t>
    </r>
    <r>
      <rPr>
        <sz val="9"/>
        <rFont val="宋体"/>
        <charset val="134"/>
      </rPr>
      <t>A</t>
    </r>
    <r>
      <rPr>
        <sz val="9"/>
        <rFont val="宋体"/>
        <charset val="134"/>
      </rPr>
      <t>28</t>
    </r>
  </si>
  <si>
    <t>6、主营业务净资产利润率（%）</t>
  </si>
  <si>
    <r>
      <t>A30=A</t>
    </r>
    <r>
      <rPr>
        <sz val="9"/>
        <rFont val="宋体"/>
        <charset val="134"/>
      </rPr>
      <t>29÷</t>
    </r>
    <r>
      <rPr>
        <sz val="9"/>
        <rFont val="宋体"/>
        <charset val="134"/>
      </rPr>
      <t>A</t>
    </r>
    <r>
      <rPr>
        <sz val="9"/>
        <rFont val="宋体"/>
        <charset val="134"/>
      </rPr>
      <t>19×</t>
    </r>
    <r>
      <rPr>
        <sz val="9"/>
        <rFont val="宋体"/>
        <charset val="134"/>
      </rPr>
      <t>100</t>
    </r>
  </si>
  <si>
    <t>（五）其他业务利润(元)　　</t>
  </si>
  <si>
    <r>
      <t>A31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32-</t>
    </r>
    <r>
      <rPr>
        <sz val="9"/>
        <rFont val="宋体"/>
        <charset val="134"/>
      </rPr>
      <t>A</t>
    </r>
    <r>
      <rPr>
        <sz val="9"/>
        <rFont val="宋体"/>
        <charset val="134"/>
      </rPr>
      <t>33</t>
    </r>
  </si>
  <si>
    <t>1、其他业务收入　</t>
  </si>
  <si>
    <t>A32</t>
  </si>
  <si>
    <t>2、其他业务支出</t>
  </si>
  <si>
    <t>A33</t>
  </si>
  <si>
    <r>
      <t>二、供水与销售（</t>
    </r>
    <r>
      <rPr>
        <b/>
        <sz val="10"/>
        <rFont val="宋体"/>
        <charset val="134"/>
      </rPr>
      <t>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）</t>
    </r>
  </si>
  <si>
    <t>A34</t>
  </si>
  <si>
    <t>1、年供水总量</t>
  </si>
  <si>
    <t>A35</t>
  </si>
  <si>
    <t>2、年售水总量</t>
  </si>
  <si>
    <r>
      <t>A36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37+</t>
    </r>
    <r>
      <rPr>
        <sz val="9"/>
        <rFont val="宋体"/>
        <charset val="134"/>
      </rPr>
      <t>A</t>
    </r>
    <r>
      <rPr>
        <sz val="9"/>
        <rFont val="宋体"/>
        <charset val="134"/>
      </rPr>
      <t>38+</t>
    </r>
    <r>
      <rPr>
        <sz val="9"/>
        <rFont val="宋体"/>
        <charset val="134"/>
      </rPr>
      <t>A</t>
    </r>
    <r>
      <rPr>
        <sz val="9"/>
        <rFont val="宋体"/>
        <charset val="134"/>
      </rPr>
      <t>39</t>
    </r>
  </si>
  <si>
    <t xml:space="preserve">     （1）居民生活用水</t>
  </si>
  <si>
    <t>A37</t>
  </si>
  <si>
    <t xml:space="preserve">     （2）非居民用水</t>
  </si>
  <si>
    <t>A38</t>
  </si>
  <si>
    <t xml:space="preserve">     （3）特殊行业用水</t>
  </si>
  <si>
    <t>A39</t>
  </si>
  <si>
    <t>3、年免费水量</t>
  </si>
  <si>
    <t>A40</t>
  </si>
  <si>
    <r>
      <t>4、设计日综合生产能力（</t>
    </r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/日）</t>
    </r>
  </si>
  <si>
    <t>A41</t>
  </si>
  <si>
    <r>
      <t>5、实际日综合生产能力（</t>
    </r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/日）</t>
    </r>
  </si>
  <si>
    <r>
      <t>A42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35÷365</t>
    </r>
  </si>
  <si>
    <r>
      <t>6、最高日供水量（m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/日）</t>
    </r>
  </si>
  <si>
    <t>A43</t>
  </si>
  <si>
    <t>7、年销售收入（元）</t>
  </si>
  <si>
    <r>
      <t>A44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45+</t>
    </r>
    <r>
      <rPr>
        <sz val="9"/>
        <rFont val="宋体"/>
        <charset val="134"/>
      </rPr>
      <t>A</t>
    </r>
    <r>
      <rPr>
        <sz val="9"/>
        <rFont val="宋体"/>
        <charset val="134"/>
      </rPr>
      <t>46</t>
    </r>
  </si>
  <si>
    <t>（1）实缴水费</t>
  </si>
  <si>
    <t>A45</t>
  </si>
  <si>
    <t>（2）欠缴水费</t>
  </si>
  <si>
    <t>A46</t>
  </si>
  <si>
    <r>
      <t>8、产销差水量（</t>
    </r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</si>
  <si>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t>A47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3</t>
    </r>
    <r>
      <rPr>
        <sz val="9"/>
        <rFont val="宋体"/>
        <charset val="134"/>
      </rPr>
      <t>5</t>
    </r>
    <r>
      <rPr>
        <sz val="9"/>
        <rFont val="宋体"/>
        <charset val="134"/>
      </rPr>
      <t>-</t>
    </r>
    <r>
      <rPr>
        <sz val="9"/>
        <rFont val="宋体"/>
        <charset val="134"/>
      </rPr>
      <t>A</t>
    </r>
    <r>
      <rPr>
        <sz val="9"/>
        <rFont val="宋体"/>
        <charset val="134"/>
      </rPr>
      <t>3</t>
    </r>
    <r>
      <rPr>
        <sz val="9"/>
        <rFont val="宋体"/>
        <charset val="134"/>
      </rPr>
      <t>6</t>
    </r>
  </si>
  <si>
    <t>9、产销差率（%）</t>
  </si>
  <si>
    <r>
      <t>A48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47÷</t>
    </r>
    <r>
      <rPr>
        <sz val="9"/>
        <rFont val="宋体"/>
        <charset val="134"/>
      </rPr>
      <t>A</t>
    </r>
    <r>
      <rPr>
        <sz val="9"/>
        <rFont val="宋体"/>
        <charset val="134"/>
      </rPr>
      <t>35×</t>
    </r>
    <r>
      <rPr>
        <sz val="9"/>
        <rFont val="宋体"/>
        <charset val="134"/>
      </rPr>
      <t>100</t>
    </r>
  </si>
  <si>
    <r>
      <t>10、管网漏损水量（m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</si>
  <si>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r>
      <t>A49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47-</t>
    </r>
    <r>
      <rPr>
        <sz val="9"/>
        <rFont val="宋体"/>
        <charset val="134"/>
      </rPr>
      <t>A</t>
    </r>
    <r>
      <rPr>
        <sz val="9"/>
        <rFont val="宋体"/>
        <charset val="134"/>
      </rPr>
      <t>4</t>
    </r>
    <r>
      <rPr>
        <sz val="9"/>
        <rFont val="宋体"/>
        <charset val="134"/>
      </rPr>
      <t>0</t>
    </r>
  </si>
  <si>
    <t>11、管网漏损率（%）</t>
  </si>
  <si>
    <r>
      <t>A50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49÷</t>
    </r>
    <r>
      <rPr>
        <sz val="9"/>
        <rFont val="宋体"/>
        <charset val="134"/>
      </rPr>
      <t>A</t>
    </r>
    <r>
      <rPr>
        <sz val="9"/>
        <rFont val="宋体"/>
        <charset val="134"/>
      </rPr>
      <t>35×</t>
    </r>
    <r>
      <rPr>
        <sz val="9"/>
        <rFont val="宋体"/>
        <charset val="134"/>
      </rPr>
      <t>100</t>
    </r>
  </si>
  <si>
    <r>
      <t xml:space="preserve">12、平均售水价格(元/ </t>
    </r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)</t>
    </r>
  </si>
  <si>
    <r>
      <t>A51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44÷</t>
    </r>
    <r>
      <rPr>
        <sz val="9"/>
        <rFont val="宋体"/>
        <charset val="134"/>
      </rPr>
      <t>A</t>
    </r>
    <r>
      <rPr>
        <sz val="9"/>
        <rFont val="宋体"/>
        <charset val="134"/>
      </rPr>
      <t>36</t>
    </r>
  </si>
  <si>
    <t>15、管网水平均压力(MPa)</t>
  </si>
  <si>
    <t>A52</t>
  </si>
  <si>
    <r>
      <t>16、75mm以上管网长度(</t>
    </r>
    <r>
      <rPr>
        <sz val="10"/>
        <rFont val="宋体"/>
        <charset val="134"/>
      </rPr>
      <t>m</t>
    </r>
    <r>
      <rPr>
        <sz val="10"/>
        <rFont val="宋体"/>
        <charset val="134"/>
      </rPr>
      <t>)</t>
    </r>
  </si>
  <si>
    <t>A53</t>
  </si>
  <si>
    <t>17、管网平均使用年限(年)</t>
  </si>
  <si>
    <t>A54</t>
  </si>
  <si>
    <t>18、居民用水按户抄表的水量</t>
  </si>
  <si>
    <t>A55</t>
  </si>
  <si>
    <t>19、居民按户抄表的水量占居民用水总量率（%）</t>
  </si>
  <si>
    <r>
      <t>A56</t>
    </r>
    <r>
      <rPr>
        <sz val="9"/>
        <rFont val="宋体"/>
        <charset val="134"/>
      </rPr>
      <t>=</t>
    </r>
    <r>
      <rPr>
        <sz val="9"/>
        <rFont val="宋体"/>
        <charset val="134"/>
      </rPr>
      <t>A</t>
    </r>
    <r>
      <rPr>
        <sz val="9"/>
        <rFont val="宋体"/>
        <charset val="134"/>
      </rPr>
      <t>55÷</t>
    </r>
    <r>
      <rPr>
        <sz val="9"/>
        <rFont val="宋体"/>
        <charset val="134"/>
      </rPr>
      <t>A</t>
    </r>
    <r>
      <rPr>
        <sz val="9"/>
        <rFont val="宋体"/>
        <charset val="134"/>
      </rPr>
      <t>37×</t>
    </r>
    <r>
      <rPr>
        <sz val="9"/>
        <rFont val="宋体"/>
        <charset val="134"/>
      </rPr>
      <t>100</t>
    </r>
  </si>
  <si>
    <t>三、人员构成情况</t>
  </si>
  <si>
    <t>A57</t>
  </si>
  <si>
    <t>(一)职工总人数(人)</t>
  </si>
  <si>
    <t>A58</t>
  </si>
  <si>
    <t>(二)主业从业人员数(人)</t>
  </si>
  <si>
    <r>
      <t>A59=</t>
    </r>
    <r>
      <rPr>
        <sz val="9"/>
        <rFont val="宋体"/>
        <charset val="134"/>
      </rPr>
      <t>A</t>
    </r>
    <r>
      <rPr>
        <sz val="9"/>
        <rFont val="宋体"/>
        <charset val="134"/>
      </rPr>
      <t>60+</t>
    </r>
    <r>
      <rPr>
        <sz val="9"/>
        <rFont val="宋体"/>
        <charset val="134"/>
      </rPr>
      <t>A</t>
    </r>
    <r>
      <rPr>
        <sz val="9"/>
        <rFont val="宋体"/>
        <charset val="134"/>
      </rPr>
      <t>61+</t>
    </r>
    <r>
      <rPr>
        <sz val="9"/>
        <rFont val="宋体"/>
        <charset val="134"/>
      </rPr>
      <t>A</t>
    </r>
    <r>
      <rPr>
        <sz val="9"/>
        <rFont val="宋体"/>
        <charset val="134"/>
      </rPr>
      <t>62+</t>
    </r>
    <r>
      <rPr>
        <sz val="9"/>
        <rFont val="宋体"/>
        <charset val="134"/>
      </rPr>
      <t>A</t>
    </r>
    <r>
      <rPr>
        <sz val="9"/>
        <rFont val="宋体"/>
        <charset val="134"/>
      </rPr>
      <t>63</t>
    </r>
  </si>
  <si>
    <t xml:space="preserve">   1、制水环节职工</t>
  </si>
  <si>
    <t>A60</t>
  </si>
  <si>
    <t xml:space="preserve">   2、输配环节职工</t>
  </si>
  <si>
    <t>A61</t>
  </si>
  <si>
    <t xml:space="preserve">   3、销售服务职工</t>
  </si>
  <si>
    <t>A62</t>
  </si>
  <si>
    <t xml:space="preserve">   4、公司管理职工</t>
  </si>
  <si>
    <t>A63</t>
  </si>
  <si>
    <t>（三）离退休人员数(人)</t>
  </si>
  <si>
    <t>A64</t>
  </si>
  <si>
    <t>附件1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</si>
</sst>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12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name val="黑体"/>
      <family val="3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9"/>
      <name val="Times New Roman"/>
      <family val="1"/>
    </font>
    <font>
      <sz val="9"/>
      <color rgb="FFFF0000"/>
      <name val="宋体"/>
      <charset val="134"/>
    </font>
    <font>
      <vertAlign val="superscript"/>
      <sz val="10"/>
      <name val="宋体"/>
      <charset val="134"/>
    </font>
    <font>
      <b/>
      <vertAlign val="superscript"/>
      <sz val="10"/>
      <name val="宋体"/>
      <charset val="134"/>
    </font>
    <font>
      <sz val="9"/>
      <name val="宋体"/>
      <charset val="134"/>
      <scheme val="minor"/>
    </font>
    <font>
      <sz val="16.5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/>
    </xf>
    <xf numFmtId="0" fontId="1" fillId="0" borderId="5" xfId="0" applyFont="1" applyFill="1" applyBorder="1" applyAlignment="1">
      <alignment horizontal="justify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vertical="center"/>
    </xf>
    <xf numFmtId="178" fontId="1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indent="1" shrinkToFit="1"/>
    </xf>
    <xf numFmtId="0" fontId="7" fillId="0" borderId="6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A2" sqref="A2:F2"/>
    </sheetView>
  </sheetViews>
  <sheetFormatPr defaultColWidth="9" defaultRowHeight="13.5" x14ac:dyDescent="0.15"/>
  <cols>
    <col min="1" max="1" width="28.75" customWidth="1"/>
    <col min="2" max="2" width="18.125" customWidth="1"/>
    <col min="3" max="3" width="17.25" customWidth="1"/>
    <col min="4" max="4" width="20.25" customWidth="1"/>
    <col min="5" max="5" width="19.75" customWidth="1"/>
    <col min="6" max="6" width="16.125" customWidth="1"/>
  </cols>
  <sheetData>
    <row r="1" spans="1:6" ht="29.1" customHeight="1" x14ac:dyDescent="0.15">
      <c r="A1" s="32" t="s">
        <v>136</v>
      </c>
      <c r="B1" s="1"/>
      <c r="C1" s="2"/>
      <c r="D1" s="2"/>
      <c r="E1" s="2"/>
      <c r="F1" s="3"/>
    </row>
    <row r="2" spans="1:6" ht="57.95" customHeight="1" x14ac:dyDescent="0.15">
      <c r="A2" s="29" t="s">
        <v>0</v>
      </c>
      <c r="B2" s="30"/>
      <c r="C2" s="31"/>
      <c r="D2" s="31"/>
      <c r="E2" s="31"/>
      <c r="F2" s="30"/>
    </row>
    <row r="3" spans="1:6" x14ac:dyDescent="0.1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spans="1:6" x14ac:dyDescent="0.15">
      <c r="A4" s="8" t="s">
        <v>7</v>
      </c>
      <c r="B4" s="9" t="s">
        <v>8</v>
      </c>
      <c r="C4" s="10"/>
      <c r="D4" s="10"/>
      <c r="E4" s="10"/>
      <c r="F4" s="11"/>
    </row>
    <row r="5" spans="1:6" x14ac:dyDescent="0.15">
      <c r="A5" s="12" t="s">
        <v>9</v>
      </c>
      <c r="B5" s="9" t="s">
        <v>10</v>
      </c>
      <c r="C5" s="10">
        <v>16</v>
      </c>
      <c r="D5" s="10">
        <v>16</v>
      </c>
      <c r="E5" s="10">
        <v>16</v>
      </c>
      <c r="F5" s="11"/>
    </row>
    <row r="6" spans="1:6" x14ac:dyDescent="0.15">
      <c r="A6" s="12" t="s">
        <v>11</v>
      </c>
      <c r="B6" s="9" t="s">
        <v>12</v>
      </c>
      <c r="C6" s="10"/>
      <c r="D6" s="10"/>
      <c r="E6" s="10"/>
      <c r="F6" s="11"/>
    </row>
    <row r="7" spans="1:6" x14ac:dyDescent="0.15">
      <c r="A7" s="12" t="s">
        <v>13</v>
      </c>
      <c r="B7" s="9" t="s">
        <v>14</v>
      </c>
      <c r="C7" s="10">
        <v>492</v>
      </c>
      <c r="D7" s="10">
        <v>492</v>
      </c>
      <c r="E7" s="10">
        <v>492</v>
      </c>
      <c r="F7" s="11"/>
    </row>
    <row r="8" spans="1:6" x14ac:dyDescent="0.15">
      <c r="A8" s="12" t="s">
        <v>15</v>
      </c>
      <c r="B8" s="9" t="s">
        <v>16</v>
      </c>
      <c r="C8" s="10"/>
      <c r="D8" s="10"/>
      <c r="E8" s="10"/>
      <c r="F8" s="11"/>
    </row>
    <row r="9" spans="1:6" x14ac:dyDescent="0.15">
      <c r="A9" s="8" t="s">
        <v>17</v>
      </c>
      <c r="B9" s="9" t="s">
        <v>18</v>
      </c>
      <c r="C9" s="10">
        <f>C10+C11</f>
        <v>126344706.08</v>
      </c>
      <c r="D9" s="10">
        <f>D10+D11</f>
        <v>116463011.15000001</v>
      </c>
      <c r="E9" s="10">
        <f>E10+E11</f>
        <v>130666203.44</v>
      </c>
      <c r="F9" s="13"/>
    </row>
    <row r="10" spans="1:6" x14ac:dyDescent="0.15">
      <c r="A10" s="14" t="s">
        <v>19</v>
      </c>
      <c r="B10" s="9" t="s">
        <v>20</v>
      </c>
      <c r="C10" s="10">
        <v>33795302.82</v>
      </c>
      <c r="D10" s="10">
        <v>29569896.420000002</v>
      </c>
      <c r="E10" s="10">
        <v>46574871.93</v>
      </c>
      <c r="F10" s="13"/>
    </row>
    <row r="11" spans="1:6" x14ac:dyDescent="0.15">
      <c r="A11" s="14" t="s">
        <v>21</v>
      </c>
      <c r="B11" s="9" t="s">
        <v>22</v>
      </c>
      <c r="C11" s="10">
        <v>92549403.260000005</v>
      </c>
      <c r="D11" s="10">
        <f>D12+D15+D16+D17+D18</f>
        <v>86893114.730000004</v>
      </c>
      <c r="E11" s="10">
        <f>E12+E15+E16+E17+E18</f>
        <v>84091331.510000005</v>
      </c>
      <c r="F11" s="13"/>
    </row>
    <row r="12" spans="1:6" x14ac:dyDescent="0.15">
      <c r="A12" s="14" t="s">
        <v>23</v>
      </c>
      <c r="B12" s="9" t="s">
        <v>24</v>
      </c>
      <c r="C12" s="10">
        <v>89571634.540000007</v>
      </c>
      <c r="D12" s="10">
        <v>82536634.859999999</v>
      </c>
      <c r="E12" s="10">
        <v>79591439.810000002</v>
      </c>
      <c r="F12" s="13"/>
    </row>
    <row r="13" spans="1:6" x14ac:dyDescent="0.15">
      <c r="A13" s="15" t="s">
        <v>25</v>
      </c>
      <c r="B13" s="9" t="s">
        <v>26</v>
      </c>
      <c r="C13" s="10">
        <v>157054024.02000001</v>
      </c>
      <c r="D13" s="10">
        <v>158983228.75</v>
      </c>
      <c r="E13" s="10">
        <v>162383712.61000001</v>
      </c>
      <c r="F13" s="13"/>
    </row>
    <row r="14" spans="1:6" x14ac:dyDescent="0.15">
      <c r="A14" s="15" t="s">
        <v>27</v>
      </c>
      <c r="B14" s="9" t="s">
        <v>28</v>
      </c>
      <c r="C14" s="10">
        <v>67482389.480000004</v>
      </c>
      <c r="D14" s="10">
        <v>76446593.890000001</v>
      </c>
      <c r="E14" s="10">
        <v>82792272.799999997</v>
      </c>
      <c r="F14" s="13"/>
    </row>
    <row r="15" spans="1:6" x14ac:dyDescent="0.15">
      <c r="A15" s="16" t="s">
        <v>29</v>
      </c>
      <c r="B15" s="9" t="s">
        <v>30</v>
      </c>
      <c r="C15" s="10"/>
      <c r="D15" s="10"/>
      <c r="E15" s="10"/>
      <c r="F15" s="13"/>
    </row>
    <row r="16" spans="1:6" x14ac:dyDescent="0.15">
      <c r="A16" s="16" t="s">
        <v>31</v>
      </c>
      <c r="B16" s="9" t="s">
        <v>32</v>
      </c>
      <c r="C16" s="10">
        <v>1293922.33</v>
      </c>
      <c r="D16" s="10">
        <v>2683262.7599999998</v>
      </c>
      <c r="E16" s="10">
        <v>2855014.5</v>
      </c>
      <c r="F16" s="13"/>
    </row>
    <row r="17" spans="1:6" x14ac:dyDescent="0.15">
      <c r="A17" s="14" t="s">
        <v>33</v>
      </c>
      <c r="B17" s="9" t="s">
        <v>34</v>
      </c>
      <c r="C17" s="10">
        <v>1618571.3</v>
      </c>
      <c r="D17" s="10">
        <v>1594542.02</v>
      </c>
      <c r="E17" s="10">
        <v>1606458.96</v>
      </c>
      <c r="F17" s="13"/>
    </row>
    <row r="18" spans="1:6" x14ac:dyDescent="0.15">
      <c r="A18" s="14" t="s">
        <v>35</v>
      </c>
      <c r="B18" s="9" t="s">
        <v>36</v>
      </c>
      <c r="C18" s="10">
        <v>65275.09</v>
      </c>
      <c r="D18" s="10">
        <v>78675.09</v>
      </c>
      <c r="E18" s="10">
        <v>38418.239999999998</v>
      </c>
      <c r="F18" s="11"/>
    </row>
    <row r="19" spans="1:6" x14ac:dyDescent="0.15">
      <c r="A19" s="8" t="s">
        <v>37</v>
      </c>
      <c r="B19" s="9" t="s">
        <v>38</v>
      </c>
      <c r="C19" s="10">
        <f>C20+C21</f>
        <v>7844268.3499999996</v>
      </c>
      <c r="D19" s="10">
        <f>D20+D22</f>
        <v>116463011.15000001</v>
      </c>
      <c r="E19" s="10">
        <f>E20+E21</f>
        <v>25377810.34</v>
      </c>
      <c r="F19" s="11"/>
    </row>
    <row r="20" spans="1:6" x14ac:dyDescent="0.15">
      <c r="A20" s="16" t="s">
        <v>39</v>
      </c>
      <c r="B20" s="9" t="s">
        <v>40</v>
      </c>
      <c r="C20" s="10">
        <v>7844268.3499999996</v>
      </c>
      <c r="D20" s="10">
        <v>3351806.57</v>
      </c>
      <c r="E20" s="10">
        <v>5377810.3399999999</v>
      </c>
      <c r="F20" s="17"/>
    </row>
    <row r="21" spans="1:6" x14ac:dyDescent="0.15">
      <c r="A21" s="16" t="s">
        <v>41</v>
      </c>
      <c r="B21" s="9" t="s">
        <v>42</v>
      </c>
      <c r="C21" s="10">
        <v>0</v>
      </c>
      <c r="D21" s="18">
        <v>0</v>
      </c>
      <c r="E21" s="10">
        <v>20000000</v>
      </c>
      <c r="F21" s="11"/>
    </row>
    <row r="22" spans="1:6" x14ac:dyDescent="0.15">
      <c r="A22" s="8" t="s">
        <v>43</v>
      </c>
      <c r="B22" s="9" t="s">
        <v>44</v>
      </c>
      <c r="C22" s="10">
        <f>C23+C24+C25+C26</f>
        <v>118500437.73</v>
      </c>
      <c r="D22" s="10">
        <f>SUM(D23:D26)</f>
        <v>113111204.58</v>
      </c>
      <c r="E22" s="10">
        <f>E23+E24+E25+E26</f>
        <v>105288393.09999999</v>
      </c>
      <c r="F22" s="13"/>
    </row>
    <row r="23" spans="1:6" x14ac:dyDescent="0.15">
      <c r="A23" s="14" t="s">
        <v>45</v>
      </c>
      <c r="B23" s="9" t="s">
        <v>46</v>
      </c>
      <c r="C23" s="10">
        <v>2957176</v>
      </c>
      <c r="D23" s="10">
        <v>2957176</v>
      </c>
      <c r="E23" s="19">
        <v>2957176</v>
      </c>
      <c r="F23" s="17"/>
    </row>
    <row r="24" spans="1:6" x14ac:dyDescent="0.15">
      <c r="A24" s="14" t="s">
        <v>47</v>
      </c>
      <c r="B24" s="9" t="s">
        <v>48</v>
      </c>
      <c r="C24" s="10">
        <v>137704789.87</v>
      </c>
      <c r="D24" s="10">
        <v>137704789.87</v>
      </c>
      <c r="E24" s="19">
        <v>137704789.87</v>
      </c>
      <c r="F24" s="17"/>
    </row>
    <row r="25" spans="1:6" x14ac:dyDescent="0.15">
      <c r="A25" s="14" t="s">
        <v>49</v>
      </c>
      <c r="B25" s="9" t="s">
        <v>50</v>
      </c>
      <c r="C25" s="10">
        <v>274979</v>
      </c>
      <c r="D25" s="10">
        <v>274979</v>
      </c>
      <c r="E25" s="19">
        <v>274979</v>
      </c>
      <c r="F25" s="17"/>
    </row>
    <row r="26" spans="1:6" x14ac:dyDescent="0.15">
      <c r="A26" s="14" t="s">
        <v>51</v>
      </c>
      <c r="B26" s="9" t="s">
        <v>52</v>
      </c>
      <c r="C26" s="10">
        <v>-22436507.140000001</v>
      </c>
      <c r="D26" s="10">
        <v>-27825740.289999999</v>
      </c>
      <c r="E26" s="19">
        <v>-35648551.770000003</v>
      </c>
      <c r="F26" s="17"/>
    </row>
    <row r="27" spans="1:6" x14ac:dyDescent="0.15">
      <c r="A27" s="8" t="s">
        <v>53</v>
      </c>
      <c r="B27" s="9" t="s">
        <v>54</v>
      </c>
      <c r="C27" s="20"/>
      <c r="D27" s="20"/>
      <c r="E27" s="20"/>
      <c r="F27" s="17"/>
    </row>
    <row r="28" spans="1:6" x14ac:dyDescent="0.15">
      <c r="A28" s="14" t="s">
        <v>55</v>
      </c>
      <c r="B28" s="9" t="s">
        <v>56</v>
      </c>
      <c r="C28" s="10">
        <v>24272749.329999998</v>
      </c>
      <c r="D28" s="10">
        <v>29466397.690000001</v>
      </c>
      <c r="E28" s="19">
        <v>25483731.510000002</v>
      </c>
      <c r="F28" s="17" t="s">
        <v>57</v>
      </c>
    </row>
    <row r="29" spans="1:6" x14ac:dyDescent="0.15">
      <c r="A29" s="14" t="s">
        <v>58</v>
      </c>
      <c r="B29" s="9" t="s">
        <v>59</v>
      </c>
      <c r="C29" s="10">
        <v>32291050.699999999</v>
      </c>
      <c r="D29" s="10">
        <v>28063073.289999999</v>
      </c>
      <c r="E29" s="19">
        <v>26463054.199999999</v>
      </c>
      <c r="F29" s="17"/>
    </row>
    <row r="30" spans="1:6" x14ac:dyDescent="0.15">
      <c r="A30" s="14" t="s">
        <v>60</v>
      </c>
      <c r="B30" s="9" t="s">
        <v>61</v>
      </c>
      <c r="C30" s="19">
        <f>7933429.51-46777.13</f>
        <v>7886652.3799999999</v>
      </c>
      <c r="D30" s="10">
        <f>6444646.57-42459.98</f>
        <v>6402186.5899999999</v>
      </c>
      <c r="E30" s="19">
        <f>6646581.07+177542.01</f>
        <v>6824123.0800000001</v>
      </c>
      <c r="F30" s="17"/>
    </row>
    <row r="31" spans="1:6" x14ac:dyDescent="0.15">
      <c r="A31" s="14" t="s">
        <v>62</v>
      </c>
      <c r="B31" s="9" t="s">
        <v>63</v>
      </c>
      <c r="C31" s="10">
        <v>408548.36</v>
      </c>
      <c r="D31" s="10">
        <v>471991.06</v>
      </c>
      <c r="E31" s="19">
        <v>709279.1</v>
      </c>
      <c r="F31" s="17"/>
    </row>
    <row r="32" spans="1:6" x14ac:dyDescent="0.15">
      <c r="A32" s="14" t="s">
        <v>64</v>
      </c>
      <c r="B32" s="9" t="s">
        <v>65</v>
      </c>
      <c r="C32" s="10">
        <f>C28-C29-C30-C31</f>
        <v>-16313502.109999999</v>
      </c>
      <c r="D32" s="10">
        <f>D28-D29-D30-D31</f>
        <v>-5470853.25</v>
      </c>
      <c r="E32" s="10">
        <f>E28-E29-E30-E31</f>
        <v>-8512724.8699999992</v>
      </c>
      <c r="F32" s="17"/>
    </row>
    <row r="33" spans="1:6" x14ac:dyDescent="0.15">
      <c r="A33" s="14" t="s">
        <v>66</v>
      </c>
      <c r="B33" s="9" t="s">
        <v>67</v>
      </c>
      <c r="C33" s="10">
        <f>C32/C22*100</f>
        <v>-13.7666175944176</v>
      </c>
      <c r="D33" s="10">
        <f>D32/D22*100</f>
        <v>-4.8367031986920699</v>
      </c>
      <c r="E33" s="10">
        <f>E32/E22*100</f>
        <v>-8.0851503374306901</v>
      </c>
      <c r="F33" s="17"/>
    </row>
    <row r="34" spans="1:6" x14ac:dyDescent="0.15">
      <c r="A34" s="8" t="s">
        <v>68</v>
      </c>
      <c r="B34" s="9" t="s">
        <v>69</v>
      </c>
      <c r="C34" s="10"/>
      <c r="D34" s="10"/>
      <c r="E34" s="10"/>
      <c r="F34" s="17"/>
    </row>
    <row r="35" spans="1:6" x14ac:dyDescent="0.15">
      <c r="A35" s="14" t="s">
        <v>70</v>
      </c>
      <c r="B35" s="9" t="s">
        <v>71</v>
      </c>
      <c r="C35" s="10"/>
      <c r="D35" s="10"/>
      <c r="E35" s="19"/>
      <c r="F35" s="17"/>
    </row>
    <row r="36" spans="1:6" x14ac:dyDescent="0.15">
      <c r="A36" s="14" t="s">
        <v>72</v>
      </c>
      <c r="B36" s="9" t="s">
        <v>73</v>
      </c>
      <c r="C36" s="10"/>
      <c r="D36" s="10"/>
      <c r="E36" s="19"/>
      <c r="F36" s="17"/>
    </row>
    <row r="37" spans="1:6" ht="14.25" x14ac:dyDescent="0.15">
      <c r="A37" s="8" t="s">
        <v>74</v>
      </c>
      <c r="B37" s="9" t="s">
        <v>75</v>
      </c>
      <c r="C37" s="21"/>
      <c r="D37" s="21"/>
      <c r="E37" s="21"/>
      <c r="F37" s="22"/>
    </row>
    <row r="38" spans="1:6" x14ac:dyDescent="0.15">
      <c r="A38" s="14" t="s">
        <v>76</v>
      </c>
      <c r="B38" s="9" t="s">
        <v>77</v>
      </c>
      <c r="C38" s="23"/>
      <c r="D38" s="23"/>
      <c r="E38" s="23"/>
      <c r="F38" s="24"/>
    </row>
    <row r="39" spans="1:6" x14ac:dyDescent="0.15">
      <c r="A39" s="14" t="s">
        <v>78</v>
      </c>
      <c r="B39" s="9" t="s">
        <v>79</v>
      </c>
      <c r="C39" s="23">
        <v>6585402</v>
      </c>
      <c r="D39" s="23">
        <v>7211779</v>
      </c>
      <c r="E39" s="23">
        <v>7457926</v>
      </c>
      <c r="F39" s="22"/>
    </row>
    <row r="40" spans="1:6" x14ac:dyDescent="0.15">
      <c r="A40" s="25" t="s">
        <v>80</v>
      </c>
      <c r="B40" s="9" t="s">
        <v>81</v>
      </c>
      <c r="C40" s="23">
        <v>6585402</v>
      </c>
      <c r="D40" s="23">
        <v>7211779</v>
      </c>
      <c r="E40" s="23">
        <v>7457926</v>
      </c>
      <c r="F40" s="22"/>
    </row>
    <row r="41" spans="1:6" x14ac:dyDescent="0.15">
      <c r="A41" s="25" t="s">
        <v>82</v>
      </c>
      <c r="B41" s="9" t="s">
        <v>83</v>
      </c>
      <c r="C41" s="23"/>
      <c r="D41" s="23"/>
      <c r="E41" s="26"/>
      <c r="F41" s="22"/>
    </row>
    <row r="42" spans="1:6" x14ac:dyDescent="0.15">
      <c r="A42" s="25" t="s">
        <v>84</v>
      </c>
      <c r="B42" s="9" t="s">
        <v>85</v>
      </c>
      <c r="C42" s="23"/>
      <c r="D42" s="23"/>
      <c r="E42" s="26"/>
      <c r="F42" s="22"/>
    </row>
    <row r="43" spans="1:6" x14ac:dyDescent="0.15">
      <c r="A43" s="14" t="s">
        <v>86</v>
      </c>
      <c r="B43" s="9" t="s">
        <v>87</v>
      </c>
      <c r="C43" s="23"/>
      <c r="D43" s="23"/>
      <c r="E43" s="26"/>
      <c r="F43" s="22"/>
    </row>
    <row r="44" spans="1:6" ht="14.25" x14ac:dyDescent="0.15">
      <c r="A44" s="14" t="s">
        <v>88</v>
      </c>
      <c r="B44" s="9" t="s">
        <v>89</v>
      </c>
      <c r="C44" s="23"/>
      <c r="D44" s="23"/>
      <c r="E44" s="23"/>
      <c r="F44" s="24"/>
    </row>
    <row r="45" spans="1:6" ht="14.25" x14ac:dyDescent="0.15">
      <c r="A45" s="14" t="s">
        <v>90</v>
      </c>
      <c r="B45" s="9" t="s">
        <v>91</v>
      </c>
      <c r="C45" s="23"/>
      <c r="D45" s="23"/>
      <c r="E45" s="23"/>
      <c r="F45" s="24"/>
    </row>
    <row r="46" spans="1:6" ht="14.25" x14ac:dyDescent="0.15">
      <c r="A46" s="14" t="s">
        <v>92</v>
      </c>
      <c r="B46" s="9" t="s">
        <v>93</v>
      </c>
      <c r="C46" s="23"/>
      <c r="D46" s="23"/>
      <c r="E46" s="23"/>
      <c r="F46" s="24"/>
    </row>
    <row r="47" spans="1:6" x14ac:dyDescent="0.15">
      <c r="A47" s="14" t="s">
        <v>94</v>
      </c>
      <c r="B47" s="9" t="s">
        <v>95</v>
      </c>
      <c r="C47" s="23">
        <v>19052206.309999999</v>
      </c>
      <c r="D47" s="23">
        <v>20443977.890000001</v>
      </c>
      <c r="E47" s="23">
        <v>21637455.16</v>
      </c>
      <c r="F47" s="22"/>
    </row>
    <row r="48" spans="1:6" x14ac:dyDescent="0.15">
      <c r="A48" s="14" t="s">
        <v>96</v>
      </c>
      <c r="B48" s="9" t="s">
        <v>97</v>
      </c>
      <c r="C48" s="23"/>
      <c r="D48" s="23"/>
      <c r="E48" s="26"/>
      <c r="F48" s="22"/>
    </row>
    <row r="49" spans="1:6" x14ac:dyDescent="0.15">
      <c r="A49" s="14" t="s">
        <v>98</v>
      </c>
      <c r="B49" s="9" t="s">
        <v>99</v>
      </c>
      <c r="C49" s="23"/>
      <c r="D49" s="23"/>
      <c r="E49" s="26">
        <v>2240727.7000000002</v>
      </c>
      <c r="F49" s="22"/>
    </row>
    <row r="50" spans="1:6" ht="14.25" x14ac:dyDescent="0.15">
      <c r="A50" s="14" t="s">
        <v>100</v>
      </c>
      <c r="B50" s="9" t="s">
        <v>101</v>
      </c>
      <c r="C50" s="23"/>
      <c r="D50" s="23"/>
      <c r="E50" s="23"/>
      <c r="F50" s="22"/>
    </row>
    <row r="51" spans="1:6" x14ac:dyDescent="0.15">
      <c r="A51" s="14" t="s">
        <v>102</v>
      </c>
      <c r="B51" s="9" t="s">
        <v>103</v>
      </c>
      <c r="C51" s="23"/>
      <c r="D51" s="23"/>
      <c r="E51" s="23"/>
      <c r="F51" s="22"/>
    </row>
    <row r="52" spans="1:6" ht="14.25" x14ac:dyDescent="0.15">
      <c r="A52" s="14" t="s">
        <v>104</v>
      </c>
      <c r="B52" s="9" t="s">
        <v>105</v>
      </c>
      <c r="C52" s="23"/>
      <c r="D52" s="23"/>
      <c r="E52" s="23"/>
      <c r="F52" s="22"/>
    </row>
    <row r="53" spans="1:6" x14ac:dyDescent="0.15">
      <c r="A53" s="14" t="s">
        <v>106</v>
      </c>
      <c r="B53" s="9" t="s">
        <v>107</v>
      </c>
      <c r="C53" s="23"/>
      <c r="D53" s="23"/>
      <c r="E53" s="23"/>
      <c r="F53" s="22"/>
    </row>
    <row r="54" spans="1:6" ht="14.25" x14ac:dyDescent="0.15">
      <c r="A54" s="14" t="s">
        <v>108</v>
      </c>
      <c r="B54" s="9" t="s">
        <v>109</v>
      </c>
      <c r="C54" s="23"/>
      <c r="D54" s="23"/>
      <c r="E54" s="23"/>
      <c r="F54" s="22"/>
    </row>
    <row r="55" spans="1:6" x14ac:dyDescent="0.15">
      <c r="A55" s="14" t="s">
        <v>110</v>
      </c>
      <c r="B55" s="9" t="s">
        <v>111</v>
      </c>
      <c r="C55" s="23"/>
      <c r="D55" s="23"/>
      <c r="E55" s="26"/>
      <c r="F55" s="22"/>
    </row>
    <row r="56" spans="1:6" x14ac:dyDescent="0.15">
      <c r="A56" s="14" t="s">
        <v>112</v>
      </c>
      <c r="B56" s="9" t="s">
        <v>113</v>
      </c>
      <c r="C56" s="23"/>
      <c r="D56" s="23"/>
      <c r="E56" s="26"/>
      <c r="F56" s="22"/>
    </row>
    <row r="57" spans="1:6" x14ac:dyDescent="0.15">
      <c r="A57" s="14" t="s">
        <v>114</v>
      </c>
      <c r="B57" s="9" t="s">
        <v>115</v>
      </c>
      <c r="C57" s="23"/>
      <c r="D57" s="23"/>
      <c r="E57" s="26"/>
      <c r="F57" s="22"/>
    </row>
    <row r="58" spans="1:6" x14ac:dyDescent="0.15">
      <c r="A58" s="14" t="s">
        <v>116</v>
      </c>
      <c r="B58" s="9" t="s">
        <v>117</v>
      </c>
      <c r="C58" s="23"/>
      <c r="D58" s="23"/>
      <c r="E58" s="26"/>
      <c r="F58" s="22"/>
    </row>
    <row r="59" spans="1:6" x14ac:dyDescent="0.15">
      <c r="A59" s="27" t="s">
        <v>118</v>
      </c>
      <c r="B59" s="9" t="s">
        <v>119</v>
      </c>
      <c r="C59" s="23"/>
      <c r="D59" s="23"/>
      <c r="E59" s="23"/>
      <c r="F59" s="22"/>
    </row>
    <row r="60" spans="1:6" x14ac:dyDescent="0.15">
      <c r="A60" s="8" t="s">
        <v>120</v>
      </c>
      <c r="B60" s="9" t="s">
        <v>121</v>
      </c>
      <c r="C60" s="21"/>
      <c r="D60" s="21"/>
      <c r="E60" s="21"/>
      <c r="F60" s="24"/>
    </row>
    <row r="61" spans="1:6" x14ac:dyDescent="0.15">
      <c r="A61" s="14" t="s">
        <v>122</v>
      </c>
      <c r="B61" s="9" t="s">
        <v>123</v>
      </c>
      <c r="C61" s="23">
        <v>86</v>
      </c>
      <c r="D61" s="23">
        <v>81</v>
      </c>
      <c r="E61" s="23">
        <v>78</v>
      </c>
      <c r="F61" s="24"/>
    </row>
    <row r="62" spans="1:6" x14ac:dyDescent="0.15">
      <c r="A62" s="14" t="s">
        <v>124</v>
      </c>
      <c r="B62" s="9" t="s">
        <v>125</v>
      </c>
      <c r="C62" s="23">
        <v>86</v>
      </c>
      <c r="D62" s="23">
        <v>81</v>
      </c>
      <c r="E62" s="23">
        <v>78</v>
      </c>
      <c r="F62" s="24"/>
    </row>
    <row r="63" spans="1:6" x14ac:dyDescent="0.15">
      <c r="A63" s="14" t="s">
        <v>126</v>
      </c>
      <c r="B63" s="9" t="s">
        <v>127</v>
      </c>
      <c r="C63" s="23">
        <v>22</v>
      </c>
      <c r="D63" s="23">
        <v>23</v>
      </c>
      <c r="E63" s="23">
        <v>21</v>
      </c>
      <c r="F63" s="28"/>
    </row>
    <row r="64" spans="1:6" x14ac:dyDescent="0.15">
      <c r="A64" s="14" t="s">
        <v>128</v>
      </c>
      <c r="B64" s="9" t="s">
        <v>129</v>
      </c>
      <c r="C64" s="23"/>
      <c r="D64" s="23"/>
      <c r="E64" s="23"/>
      <c r="F64" s="24"/>
    </row>
    <row r="65" spans="1:6" x14ac:dyDescent="0.15">
      <c r="A65" s="14" t="s">
        <v>130</v>
      </c>
      <c r="B65" s="9" t="s">
        <v>131</v>
      </c>
      <c r="C65" s="23">
        <v>37</v>
      </c>
      <c r="D65" s="23">
        <v>34</v>
      </c>
      <c r="E65" s="23">
        <v>34</v>
      </c>
      <c r="F65" s="24"/>
    </row>
    <row r="66" spans="1:6" x14ac:dyDescent="0.15">
      <c r="A66" s="14" t="s">
        <v>132</v>
      </c>
      <c r="B66" s="9" t="s">
        <v>133</v>
      </c>
      <c r="C66" s="23">
        <v>27</v>
      </c>
      <c r="D66" s="23">
        <v>24</v>
      </c>
      <c r="E66" s="23">
        <v>23</v>
      </c>
      <c r="F66" s="24"/>
    </row>
    <row r="67" spans="1:6" x14ac:dyDescent="0.15">
      <c r="A67" s="14" t="s">
        <v>134</v>
      </c>
      <c r="B67" s="9" t="s">
        <v>135</v>
      </c>
      <c r="C67" s="23">
        <v>2</v>
      </c>
      <c r="D67" s="23">
        <v>2</v>
      </c>
      <c r="E67" s="23">
        <v>0</v>
      </c>
      <c r="F67" s="24"/>
    </row>
  </sheetData>
  <mergeCells count="1">
    <mergeCell ref="A2:F2"/>
  </mergeCells>
  <phoneticPr fontId="1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dcterms:created xsi:type="dcterms:W3CDTF">2026-01-07T09:19:36Z</dcterms:created>
  <dcterms:modified xsi:type="dcterms:W3CDTF">2026-01-09T07:15:56Z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E3909FF452E14CDA86A727C7814CD8BB_11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